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CCOUNTING-EXTERNAL REPORTING\2026\Admin\Historical Financials\"/>
    </mc:Choice>
  </mc:AlternateContent>
  <xr:revisionPtr revIDLastSave="0" documentId="13_ncr:1_{1530048E-6D32-4665-8C1E-5858A2F68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ome Statement - Consolidated" sheetId="2" r:id="rId1"/>
    <sheet name="Balance Sheet Summary" sheetId="1" r:id="rId2"/>
  </sheets>
  <definedNames>
    <definedName name="_xlnm.Print_Titles" localSheetId="1">'Balance Sheet Summary'!$A:$A</definedName>
    <definedName name="_xlnm.Print_Titles" localSheetId="0">'Income Statement - Consolidated'!$A:$A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W53" i="2" l="1"/>
  <c r="FW52" i="2"/>
  <c r="FW49" i="2"/>
  <c r="FW48" i="2"/>
  <c r="FW43" i="2"/>
  <c r="FW35" i="2"/>
  <c r="FW31" i="2"/>
  <c r="FW29" i="2"/>
  <c r="FW23" i="2"/>
  <c r="FW19" i="2"/>
  <c r="FW13" i="2"/>
  <c r="FO40" i="1"/>
  <c r="FO39" i="1"/>
  <c r="FO31" i="1"/>
  <c r="FO20" i="1"/>
  <c r="FO15" i="1"/>
  <c r="FU53" i="2"/>
  <c r="FU52" i="2"/>
  <c r="FU49" i="2"/>
  <c r="FU48" i="2"/>
  <c r="FU43" i="2"/>
  <c r="FU35" i="2"/>
  <c r="FU31" i="2"/>
  <c r="FU29" i="2"/>
  <c r="FU23" i="2"/>
  <c r="FU19" i="2"/>
  <c r="FU13" i="2"/>
  <c r="FM40" i="1"/>
  <c r="FN40" i="1"/>
  <c r="FN39" i="1"/>
  <c r="FN31" i="1"/>
  <c r="FN20" i="1"/>
  <c r="FN15" i="1"/>
  <c r="FM39" i="1"/>
  <c r="FM31" i="1"/>
  <c r="FM20" i="1"/>
  <c r="FM15" i="1"/>
  <c r="FS53" i="2"/>
  <c r="FS52" i="2"/>
  <c r="FS49" i="2"/>
  <c r="FS48" i="2"/>
  <c r="FS43" i="2"/>
  <c r="FS35" i="2"/>
  <c r="FS31" i="2"/>
  <c r="FS29" i="2"/>
  <c r="FS23" i="2"/>
  <c r="FS19" i="2"/>
  <c r="FS13" i="2"/>
  <c r="FL40" i="1"/>
  <c r="FL39" i="1"/>
  <c r="FL31" i="1"/>
  <c r="FL20" i="1"/>
  <c r="FL15" i="1"/>
  <c r="FQ29" i="2"/>
  <c r="FQ23" i="2"/>
  <c r="FQ19" i="2"/>
  <c r="FQ13" i="2"/>
  <c r="FQ31" i="2" s="1"/>
  <c r="FQ35" i="2" s="1"/>
  <c r="FQ43" i="2" s="1"/>
  <c r="FO23" i="2"/>
  <c r="FO29" i="2" s="1"/>
  <c r="FO19" i="2"/>
  <c r="FO13" i="2"/>
  <c r="FK39" i="1"/>
  <c r="FK40" i="1" s="1"/>
  <c r="FK31" i="1"/>
  <c r="FK20" i="1"/>
  <c r="FK15" i="1"/>
  <c r="FJ40" i="1"/>
  <c r="FJ39" i="1"/>
  <c r="FJ31" i="1"/>
  <c r="FJ20" i="1"/>
  <c r="FJ15" i="1"/>
  <c r="FM23" i="2"/>
  <c r="FM29" i="2" s="1"/>
  <c r="FM19" i="2"/>
  <c r="FM13" i="2"/>
  <c r="FK23" i="2"/>
  <c r="FK19" i="2"/>
  <c r="FK29" i="2" s="1"/>
  <c r="FK13" i="2"/>
  <c r="FI40" i="1"/>
  <c r="FI39" i="1"/>
  <c r="FI31" i="1"/>
  <c r="FI20" i="1"/>
  <c r="FI15" i="1"/>
  <c r="FA29" i="2"/>
  <c r="FI29" i="2"/>
  <c r="FI31" i="2" s="1"/>
  <c r="FI35" i="2" s="1"/>
  <c r="FI43" i="2" s="1"/>
  <c r="FI49" i="2" s="1"/>
  <c r="FI23" i="2"/>
  <c r="FI19" i="2"/>
  <c r="FI13" i="2"/>
  <c r="FH40" i="1"/>
  <c r="FH39" i="1"/>
  <c r="FH31" i="1"/>
  <c r="FH20" i="1"/>
  <c r="FH15" i="1"/>
  <c r="FG40" i="1"/>
  <c r="FG39" i="1"/>
  <c r="FG31" i="1"/>
  <c r="FG20" i="1"/>
  <c r="FG15" i="1"/>
  <c r="FG23" i="2"/>
  <c r="FG19" i="2"/>
  <c r="FG29" i="2" s="1"/>
  <c r="FG13" i="2"/>
  <c r="FE23" i="2"/>
  <c r="FE19" i="2"/>
  <c r="FE29" i="2" s="1"/>
  <c r="FE13" i="2"/>
  <c r="FE39" i="1"/>
  <c r="FE31" i="1"/>
  <c r="FE15" i="1"/>
  <c r="FE20" i="1" s="1"/>
  <c r="FC39" i="1"/>
  <c r="FC31" i="1"/>
  <c r="FC15" i="1"/>
  <c r="FC20" i="1" s="1"/>
  <c r="FC23" i="2"/>
  <c r="FC19" i="2"/>
  <c r="FC29" i="2" s="1"/>
  <c r="FC13" i="2"/>
  <c r="FA23" i="2"/>
  <c r="FA19" i="2"/>
  <c r="FA13" i="2"/>
  <c r="FA39" i="1"/>
  <c r="FA31" i="1"/>
  <c r="FA15" i="1"/>
  <c r="FA20" i="1" s="1"/>
  <c r="EY13" i="2"/>
  <c r="C41" i="2"/>
  <c r="FM31" i="2" l="1"/>
  <c r="FM35" i="2" s="1"/>
  <c r="FO31" i="2"/>
  <c r="FO35" i="2" s="1"/>
  <c r="FO43" i="2" s="1"/>
  <c r="FK31" i="2"/>
  <c r="FK35" i="2" s="1"/>
  <c r="FQ48" i="2"/>
  <c r="FQ53" i="2"/>
  <c r="FQ52" i="2"/>
  <c r="FQ49" i="2"/>
  <c r="FI53" i="2"/>
  <c r="FI48" i="2"/>
  <c r="FI52" i="2"/>
  <c r="FC31" i="2"/>
  <c r="FC35" i="2" s="1"/>
  <c r="FG31" i="2"/>
  <c r="FG35" i="2" s="1"/>
  <c r="FA31" i="2"/>
  <c r="FA35" i="2" s="1"/>
  <c r="FE31" i="2"/>
  <c r="FE35" i="2" s="1"/>
  <c r="FC40" i="1"/>
  <c r="FE40" i="1"/>
  <c r="FA40" i="1"/>
  <c r="EY23" i="2"/>
  <c r="EW23" i="2"/>
  <c r="EU23" i="2"/>
  <c r="ES23" i="2"/>
  <c r="EQ23" i="2"/>
  <c r="EO23" i="2"/>
  <c r="EM23" i="2"/>
  <c r="EK23" i="2"/>
  <c r="EI23" i="2"/>
  <c r="EG23" i="2"/>
  <c r="EE23" i="2"/>
  <c r="EC23" i="2"/>
  <c r="EA23" i="2"/>
  <c r="DY23" i="2"/>
  <c r="DW23" i="2"/>
  <c r="DU23" i="2"/>
  <c r="DS23" i="2"/>
  <c r="DQ23" i="2"/>
  <c r="DO23" i="2"/>
  <c r="DM23" i="2"/>
  <c r="DK23" i="2"/>
  <c r="DI23" i="2"/>
  <c r="DG23" i="2"/>
  <c r="DE23" i="2"/>
  <c r="DC23" i="2"/>
  <c r="DA23" i="2"/>
  <c r="CY23" i="2"/>
  <c r="CW23" i="2"/>
  <c r="CU23" i="2"/>
  <c r="CS23" i="2"/>
  <c r="CQ23" i="2"/>
  <c r="CO23" i="2"/>
  <c r="CM23" i="2"/>
  <c r="CK23" i="2"/>
  <c r="CI23" i="2"/>
  <c r="CG23" i="2"/>
  <c r="CE23" i="2"/>
  <c r="CC23" i="2"/>
  <c r="CA23" i="2"/>
  <c r="BY23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C23" i="2"/>
  <c r="EY19" i="2"/>
  <c r="EY29" i="2" s="1"/>
  <c r="EW19" i="2"/>
  <c r="EW29" i="2" s="1"/>
  <c r="EU19" i="2"/>
  <c r="ES19" i="2"/>
  <c r="ES29" i="2" s="1"/>
  <c r="EQ19" i="2"/>
  <c r="EQ29" i="2" s="1"/>
  <c r="EO19" i="2"/>
  <c r="EO29" i="2" s="1"/>
  <c r="EM19" i="2"/>
  <c r="EK19" i="2"/>
  <c r="EK29" i="2" s="1"/>
  <c r="EI19" i="2"/>
  <c r="EI29" i="2" s="1"/>
  <c r="EG19" i="2"/>
  <c r="EG29" i="2" s="1"/>
  <c r="EE19" i="2"/>
  <c r="EC19" i="2"/>
  <c r="EC29" i="2" s="1"/>
  <c r="EA19" i="2"/>
  <c r="EA29" i="2" s="1"/>
  <c r="DY19" i="2"/>
  <c r="DY29" i="2" s="1"/>
  <c r="DW19" i="2"/>
  <c r="DU19" i="2"/>
  <c r="DU29" i="2" s="1"/>
  <c r="DS19" i="2"/>
  <c r="DS29" i="2" s="1"/>
  <c r="DQ19" i="2"/>
  <c r="DQ29" i="2" s="1"/>
  <c r="DO19" i="2"/>
  <c r="DM19" i="2"/>
  <c r="DM29" i="2" s="1"/>
  <c r="DK19" i="2"/>
  <c r="DK29" i="2" s="1"/>
  <c r="DI19" i="2"/>
  <c r="DI29" i="2" s="1"/>
  <c r="DG19" i="2"/>
  <c r="DE19" i="2"/>
  <c r="DE29" i="2" s="1"/>
  <c r="DC19" i="2"/>
  <c r="DC29" i="2" s="1"/>
  <c r="DA19" i="2"/>
  <c r="DA29" i="2" s="1"/>
  <c r="CY19" i="2"/>
  <c r="CW19" i="2"/>
  <c r="CW29" i="2" s="1"/>
  <c r="CU19" i="2"/>
  <c r="CU29" i="2" s="1"/>
  <c r="CS19" i="2"/>
  <c r="CS29" i="2" s="1"/>
  <c r="CQ19" i="2"/>
  <c r="CO19" i="2"/>
  <c r="CO29" i="2" s="1"/>
  <c r="CM19" i="2"/>
  <c r="CM29" i="2" s="1"/>
  <c r="CK19" i="2"/>
  <c r="CK29" i="2" s="1"/>
  <c r="CI19" i="2"/>
  <c r="CG19" i="2"/>
  <c r="CG29" i="2" s="1"/>
  <c r="CE19" i="2"/>
  <c r="CE29" i="2" s="1"/>
  <c r="CC19" i="2"/>
  <c r="CC29" i="2" s="1"/>
  <c r="CA19" i="2"/>
  <c r="BY19" i="2"/>
  <c r="BY29" i="2" s="1"/>
  <c r="BW19" i="2"/>
  <c r="BW29" i="2" s="1"/>
  <c r="BU19" i="2"/>
  <c r="BU29" i="2" s="1"/>
  <c r="BS19" i="2"/>
  <c r="BQ19" i="2"/>
  <c r="BQ29" i="2" s="1"/>
  <c r="BO19" i="2"/>
  <c r="BO29" i="2" s="1"/>
  <c r="BM19" i="2"/>
  <c r="BM29" i="2" s="1"/>
  <c r="BK19" i="2"/>
  <c r="BI19" i="2"/>
  <c r="BI29" i="2" s="1"/>
  <c r="BG19" i="2"/>
  <c r="BG29" i="2" s="1"/>
  <c r="BE19" i="2"/>
  <c r="BE29" i="2" s="1"/>
  <c r="BC19" i="2"/>
  <c r="BA19" i="2"/>
  <c r="BA29" i="2" s="1"/>
  <c r="AY19" i="2"/>
  <c r="AY29" i="2" s="1"/>
  <c r="AW19" i="2"/>
  <c r="AW29" i="2" s="1"/>
  <c r="AU19" i="2"/>
  <c r="AS19" i="2"/>
  <c r="AS29" i="2" s="1"/>
  <c r="AQ19" i="2"/>
  <c r="AQ29" i="2" s="1"/>
  <c r="AO19" i="2"/>
  <c r="AO29" i="2" s="1"/>
  <c r="AM19" i="2"/>
  <c r="AK19" i="2"/>
  <c r="AK29" i="2" s="1"/>
  <c r="AI19" i="2"/>
  <c r="AI29" i="2" s="1"/>
  <c r="AG19" i="2"/>
  <c r="AG29" i="2" s="1"/>
  <c r="AE19" i="2"/>
  <c r="AC19" i="2"/>
  <c r="AC29" i="2" s="1"/>
  <c r="AA19" i="2"/>
  <c r="AA29" i="2" s="1"/>
  <c r="Y19" i="2"/>
  <c r="Y29" i="2" s="1"/>
  <c r="W19" i="2"/>
  <c r="U19" i="2"/>
  <c r="U29" i="2" s="1"/>
  <c r="S19" i="2"/>
  <c r="S29" i="2" s="1"/>
  <c r="Q19" i="2"/>
  <c r="Q29" i="2" s="1"/>
  <c r="O19" i="2"/>
  <c r="M19" i="2"/>
  <c r="M29" i="2" s="1"/>
  <c r="K19" i="2"/>
  <c r="K29" i="2" s="1"/>
  <c r="I19" i="2"/>
  <c r="I29" i="2" s="1"/>
  <c r="G19" i="2"/>
  <c r="E19" i="2"/>
  <c r="E29" i="2" s="1"/>
  <c r="C19" i="2"/>
  <c r="C29" i="2" s="1"/>
  <c r="EY39" i="1"/>
  <c r="EY31" i="1"/>
  <c r="EY15" i="1"/>
  <c r="EW39" i="1"/>
  <c r="EW31" i="1"/>
  <c r="EW15" i="1"/>
  <c r="EW20" i="1" s="1"/>
  <c r="EW13" i="2"/>
  <c r="FK52" i="2" l="1"/>
  <c r="FK53" i="2"/>
  <c r="FK43" i="2"/>
  <c r="FO52" i="2"/>
  <c r="FO53" i="2"/>
  <c r="FO49" i="2"/>
  <c r="FO48" i="2"/>
  <c r="G29" i="2"/>
  <c r="O29" i="2"/>
  <c r="W29" i="2"/>
  <c r="AE29" i="2"/>
  <c r="AM29" i="2"/>
  <c r="AU29" i="2"/>
  <c r="BC29" i="2"/>
  <c r="BK29" i="2"/>
  <c r="BS29" i="2"/>
  <c r="CA29" i="2"/>
  <c r="CI29" i="2"/>
  <c r="CQ29" i="2"/>
  <c r="CY29" i="2"/>
  <c r="DG29" i="2"/>
  <c r="DO29" i="2"/>
  <c r="DW29" i="2"/>
  <c r="EE29" i="2"/>
  <c r="EM29" i="2"/>
  <c r="EU29" i="2"/>
  <c r="FM53" i="2"/>
  <c r="FM43" i="2"/>
  <c r="FM52" i="2"/>
  <c r="FE43" i="2"/>
  <c r="FE49" i="2" s="1"/>
  <c r="FE52" i="2"/>
  <c r="FE53" i="2"/>
  <c r="FG52" i="2"/>
  <c r="FG53" i="2"/>
  <c r="FG43" i="2"/>
  <c r="FG48" i="2" s="1"/>
  <c r="FA43" i="2"/>
  <c r="FA49" i="2" s="1"/>
  <c r="FA53" i="2"/>
  <c r="FC43" i="2"/>
  <c r="FC48" i="2" s="1"/>
  <c r="FC52" i="2"/>
  <c r="FC53" i="2"/>
  <c r="C31" i="2"/>
  <c r="C35" i="2" s="1"/>
  <c r="C43" i="2" s="1"/>
  <c r="FC49" i="2"/>
  <c r="FG49" i="2"/>
  <c r="FA52" i="2"/>
  <c r="FE48" i="2"/>
  <c r="EW31" i="2"/>
  <c r="EW35" i="2" s="1"/>
  <c r="EW43" i="2" s="1"/>
  <c r="EW40" i="1"/>
  <c r="EY40" i="1"/>
  <c r="EY31" i="2"/>
  <c r="EY35" i="2" s="1"/>
  <c r="EU39" i="1"/>
  <c r="EU31" i="1"/>
  <c r="EU15" i="1"/>
  <c r="EU20" i="1" s="1"/>
  <c r="EU13" i="2"/>
  <c r="ES39" i="1"/>
  <c r="ES31" i="1"/>
  <c r="ES15" i="1"/>
  <c r="ES20" i="1" s="1"/>
  <c r="ES13" i="2"/>
  <c r="EQ39" i="1"/>
  <c r="EQ31" i="1"/>
  <c r="EQ15" i="1"/>
  <c r="EQ20" i="1" s="1"/>
  <c r="EO13" i="2"/>
  <c r="EO39" i="1"/>
  <c r="EO31" i="1"/>
  <c r="EO15" i="1"/>
  <c r="EO20" i="1" s="1"/>
  <c r="EM13" i="2"/>
  <c r="FK49" i="2" l="1"/>
  <c r="FK48" i="2"/>
  <c r="FM49" i="2"/>
  <c r="FM48" i="2"/>
  <c r="FA48" i="2"/>
  <c r="EY53" i="2"/>
  <c r="EY43" i="2"/>
  <c r="EY52" i="2"/>
  <c r="EO31" i="2"/>
  <c r="EO35" i="2" s="1"/>
  <c r="EO43" i="2" s="1"/>
  <c r="ES31" i="2"/>
  <c r="ES35" i="2" s="1"/>
  <c r="ES43" i="2" s="1"/>
  <c r="EU40" i="1"/>
  <c r="EU31" i="2"/>
  <c r="EU35" i="2" s="1"/>
  <c r="EU43" i="2" s="1"/>
  <c r="ES40" i="1"/>
  <c r="EQ40" i="1"/>
  <c r="EM31" i="2"/>
  <c r="EM35" i="2" s="1"/>
  <c r="EM43" i="2" s="1"/>
  <c r="EO40" i="1"/>
  <c r="EY49" i="2" l="1"/>
  <c r="EY48" i="2"/>
  <c r="EM39" i="1"/>
  <c r="EM31" i="1"/>
  <c r="EM15" i="1"/>
  <c r="EM20" i="1" s="1"/>
  <c r="EQ13" i="2"/>
  <c r="EK13" i="2"/>
  <c r="EK39" i="1"/>
  <c r="EK31" i="1"/>
  <c r="EK15" i="1"/>
  <c r="EK20" i="1" s="1"/>
  <c r="EQ31" i="2" l="1"/>
  <c r="EQ35" i="2" s="1"/>
  <c r="EQ43" i="2" s="1"/>
  <c r="EM40" i="1"/>
  <c r="EK31" i="2"/>
  <c r="EK35" i="2" s="1"/>
  <c r="EK43" i="2" s="1"/>
  <c r="EK40" i="1"/>
  <c r="EI39" i="1"/>
  <c r="EI31" i="1"/>
  <c r="EI15" i="1"/>
  <c r="EI20" i="1" s="1"/>
  <c r="EI13" i="2"/>
  <c r="EI31" i="2" l="1"/>
  <c r="EI35" i="2" s="1"/>
  <c r="EI43" i="2" s="1"/>
  <c r="EI40" i="1"/>
  <c r="EG39" i="1"/>
  <c r="EG31" i="1"/>
  <c r="EG40" i="1" s="1"/>
  <c r="EG15" i="1"/>
  <c r="EG20" i="1" s="1"/>
  <c r="EG13" i="2"/>
  <c r="EG31" i="2" l="1"/>
  <c r="EG35" i="2" s="1"/>
  <c r="EG43" i="2" s="1"/>
  <c r="EE39" i="1"/>
  <c r="EE31" i="1"/>
  <c r="EE15" i="1"/>
  <c r="EE20" i="1" s="1"/>
  <c r="EE13" i="2"/>
  <c r="EE31" i="2" l="1"/>
  <c r="EE35" i="2" s="1"/>
  <c r="EE43" i="2" s="1"/>
  <c r="EE40" i="1"/>
  <c r="EC13" i="2"/>
  <c r="EC39" i="1"/>
  <c r="EC31" i="1"/>
  <c r="EC15" i="1"/>
  <c r="EC20" i="1" s="1"/>
  <c r="EC40" i="1" l="1"/>
  <c r="EC31" i="2"/>
  <c r="EC35" i="2" s="1"/>
  <c r="EC43" i="2" s="1"/>
  <c r="EA53" i="2"/>
  <c r="EA13" i="2"/>
  <c r="EA39" i="1"/>
  <c r="EA31" i="1"/>
  <c r="EA15" i="1"/>
  <c r="EA20" i="1" s="1"/>
  <c r="EA31" i="2" l="1"/>
  <c r="EA35" i="2" s="1"/>
  <c r="EA43" i="2" s="1"/>
  <c r="EA40" i="1"/>
  <c r="DY39" i="1"/>
  <c r="DY31" i="1"/>
  <c r="DY15" i="1"/>
  <c r="DY20" i="1" s="1"/>
  <c r="DY53" i="2"/>
  <c r="DY52" i="2"/>
  <c r="DY13" i="2"/>
  <c r="DY31" i="2" l="1"/>
  <c r="DY35" i="2" s="1"/>
  <c r="DY43" i="2" s="1"/>
  <c r="DY40" i="1"/>
  <c r="DW53" i="2"/>
  <c r="DW52" i="2"/>
  <c r="DW13" i="2"/>
  <c r="DW39" i="1"/>
  <c r="DW31" i="1"/>
  <c r="DQ31" i="1"/>
  <c r="DK31" i="1"/>
  <c r="DW15" i="1"/>
  <c r="DW20" i="1" s="1"/>
  <c r="DW40" i="1" l="1"/>
  <c r="DW31" i="2"/>
  <c r="DW35" i="2" s="1"/>
  <c r="DW43" i="2" s="1"/>
  <c r="DU13" i="2"/>
  <c r="DU52" i="2"/>
  <c r="DU53" i="2"/>
  <c r="DU39" i="1"/>
  <c r="DU31" i="1"/>
  <c r="DU15" i="1"/>
  <c r="DU20" i="1" s="1"/>
  <c r="DU31" i="2" l="1"/>
  <c r="DU35" i="2" s="1"/>
  <c r="DU43" i="2" s="1"/>
  <c r="DU40" i="1"/>
  <c r="DS39" i="1"/>
  <c r="DS31" i="1"/>
  <c r="DS15" i="1"/>
  <c r="DS20" i="1" s="1"/>
  <c r="DS53" i="2"/>
  <c r="DS52" i="2"/>
  <c r="DS13" i="2"/>
  <c r="DS40" i="1" l="1"/>
  <c r="DS31" i="2"/>
  <c r="DS35" i="2" s="1"/>
  <c r="DS43" i="2" s="1"/>
  <c r="DQ39" i="1"/>
  <c r="DQ15" i="1"/>
  <c r="DQ20" i="1" s="1"/>
  <c r="DQ40" i="1" l="1"/>
  <c r="DQ13" i="2"/>
  <c r="DQ31" i="2" l="1"/>
  <c r="DQ35" i="2" s="1"/>
  <c r="DQ43" i="2" s="1"/>
  <c r="DO39" i="1"/>
  <c r="DO31" i="1"/>
  <c r="DO15" i="1"/>
  <c r="DO20" i="1" s="1"/>
  <c r="DO53" i="2"/>
  <c r="DO52" i="2"/>
  <c r="DO13" i="2"/>
  <c r="DO40" i="1" l="1"/>
  <c r="DO31" i="2"/>
  <c r="DO35" i="2" s="1"/>
  <c r="DO43" i="2" s="1"/>
  <c r="DM39" i="1"/>
  <c r="DM31" i="1"/>
  <c r="DM15" i="1"/>
  <c r="DM20" i="1" s="1"/>
  <c r="DM53" i="2"/>
  <c r="DM52" i="2"/>
  <c r="DM13" i="2"/>
  <c r="DM31" i="2" l="1"/>
  <c r="DM35" i="2" s="1"/>
  <c r="DM43" i="2" s="1"/>
  <c r="DM40" i="1"/>
  <c r="DK39" i="1"/>
  <c r="DK15" i="1"/>
  <c r="DK20" i="1" s="1"/>
  <c r="DK53" i="2"/>
  <c r="DK52" i="2"/>
  <c r="DK13" i="2"/>
  <c r="DK31" i="2" l="1"/>
  <c r="DK35" i="2" s="1"/>
  <c r="DK40" i="1"/>
  <c r="DI39" i="1"/>
  <c r="DI31" i="1"/>
  <c r="DI40" i="1" s="1"/>
  <c r="DI15" i="1"/>
  <c r="DI20" i="1" s="1"/>
  <c r="DI13" i="2"/>
  <c r="DI31" i="2" l="1"/>
  <c r="DI35" i="2" s="1"/>
  <c r="DC39" i="1"/>
  <c r="DC31" i="1"/>
  <c r="DC40" i="1" s="1"/>
  <c r="DC15" i="1"/>
  <c r="DC20" i="1" s="1"/>
  <c r="DA39" i="1" l="1"/>
  <c r="DA31" i="1"/>
  <c r="DA15" i="1"/>
  <c r="DA20" i="1" s="1"/>
  <c r="DA13" i="2"/>
  <c r="DA40" i="1" l="1"/>
  <c r="DA31" i="2"/>
  <c r="DA35" i="2" s="1"/>
  <c r="DA43" i="2" s="1"/>
  <c r="CY13" i="2"/>
  <c r="CY31" i="2" s="1"/>
  <c r="CY35" i="2" s="1"/>
  <c r="CY43" i="2" s="1"/>
  <c r="CY39" i="1"/>
  <c r="CY31" i="1"/>
  <c r="CY15" i="1"/>
  <c r="CY20" i="1" s="1"/>
  <c r="CY40" i="1" l="1"/>
  <c r="CW39" i="1"/>
  <c r="CW31" i="1"/>
  <c r="CW15" i="1"/>
  <c r="CW20" i="1" s="1"/>
  <c r="CU53" i="2"/>
  <c r="CU52" i="2"/>
  <c r="CU13" i="2"/>
  <c r="CW40" i="1" l="1"/>
  <c r="CU31" i="2"/>
  <c r="CU35" i="2" s="1"/>
  <c r="CU43" i="2" s="1"/>
  <c r="CW53" i="2"/>
  <c r="CW52" i="2"/>
  <c r="CW13" i="2"/>
  <c r="CW31" i="2" l="1"/>
  <c r="CW35" i="2" s="1"/>
  <c r="CW43" i="2" s="1"/>
  <c r="CS13" i="2"/>
  <c r="CS31" i="2" l="1"/>
  <c r="CS35" i="2" s="1"/>
  <c r="CS43" i="2" s="1"/>
  <c r="CQ13" i="2" l="1"/>
  <c r="CQ31" i="2" l="1"/>
  <c r="CQ35" i="2" s="1"/>
  <c r="CQ43" i="2" s="1"/>
  <c r="CO13" i="2"/>
  <c r="CO31" i="2" l="1"/>
  <c r="CO35" i="2" s="1"/>
  <c r="CO43" i="2" s="1"/>
  <c r="CM13" i="2"/>
  <c r="CM31" i="2" l="1"/>
  <c r="CM35" i="2" s="1"/>
  <c r="CM43" i="2" s="1"/>
</calcChain>
</file>

<file path=xl/sharedStrings.xml><?xml version="1.0" encoding="utf-8"?>
<sst xmlns="http://schemas.openxmlformats.org/spreadsheetml/2006/main" count="159" uniqueCount="154">
  <si>
    <t>CREDIT ACCEPTANCE CORPORATION</t>
  </si>
  <si>
    <t>Consolidated Balance Sheets</t>
  </si>
  <si>
    <t>Assets</t>
  </si>
  <si>
    <t>Restricted cash and cash equivalents</t>
  </si>
  <si>
    <t>Restricted securities available for sale</t>
  </si>
  <si>
    <t>Loans receivable</t>
  </si>
  <si>
    <t>Allowance for credit losses</t>
  </si>
  <si>
    <t>Loans receivable, net</t>
  </si>
  <si>
    <t>Property and equipment, net</t>
  </si>
  <si>
    <t>Income taxes receivable</t>
  </si>
  <si>
    <t>Other assets</t>
  </si>
  <si>
    <t>Total assets</t>
  </si>
  <si>
    <t>Liabilities</t>
  </si>
  <si>
    <t>Accounts payable and accrued liabilities</t>
  </si>
  <si>
    <t>Income taxes payable</t>
  </si>
  <si>
    <t>Dealer reserve payable, net</t>
  </si>
  <si>
    <t>Secured financing</t>
  </si>
  <si>
    <t>Mortgage note and capital lease obligations</t>
  </si>
  <si>
    <t>Deferred income taxes, net</t>
  </si>
  <si>
    <t>Total liabilities</t>
  </si>
  <si>
    <t>Shareholders' Equity</t>
  </si>
  <si>
    <t>Common stock</t>
  </si>
  <si>
    <t>Paid-in capital</t>
  </si>
  <si>
    <t>Unearned stock-based compensation</t>
  </si>
  <si>
    <t>Retained earnings</t>
  </si>
  <si>
    <t>Consolidated Income Statements</t>
  </si>
  <si>
    <t>Q1 04</t>
  </si>
  <si>
    <t>Q2 04</t>
  </si>
  <si>
    <t>Q3 04</t>
  </si>
  <si>
    <t>Q4 04</t>
  </si>
  <si>
    <t>Q1 05</t>
  </si>
  <si>
    <t>Q2 05</t>
  </si>
  <si>
    <t>Q3 05</t>
  </si>
  <si>
    <t>Q4 05</t>
  </si>
  <si>
    <t>Q1 06</t>
  </si>
  <si>
    <t>Q2 06</t>
  </si>
  <si>
    <t>Q3 06</t>
  </si>
  <si>
    <t>Q4 06</t>
  </si>
  <si>
    <t>Q1 07</t>
  </si>
  <si>
    <t>Q2 07</t>
  </si>
  <si>
    <t>Q3 07</t>
  </si>
  <si>
    <t>Q4 07</t>
  </si>
  <si>
    <t>Revenue:</t>
  </si>
  <si>
    <t>Finance charges</t>
  </si>
  <si>
    <t>Other income</t>
  </si>
  <si>
    <t>Total revenue</t>
  </si>
  <si>
    <t>Costs and expenses:</t>
  </si>
  <si>
    <t>Salaries and wages</t>
  </si>
  <si>
    <t>General and administrative</t>
  </si>
  <si>
    <t>Sales and marketing</t>
  </si>
  <si>
    <t>Interest</t>
  </si>
  <si>
    <t>Total costs and expenses</t>
  </si>
  <si>
    <t>Income from continuing operations before provision for income taxes</t>
  </si>
  <si>
    <t>Provision for income taxes</t>
  </si>
  <si>
    <t>Income from continuing operations</t>
  </si>
  <si>
    <t xml:space="preserve">Discontinued operations </t>
  </si>
  <si>
    <t xml:space="preserve">Net income </t>
  </si>
  <si>
    <t>Basic</t>
  </si>
  <si>
    <t>Diluted</t>
  </si>
  <si>
    <t>Q1 08</t>
  </si>
  <si>
    <t>Q2 08</t>
  </si>
  <si>
    <t>Q3 08</t>
  </si>
  <si>
    <t>Q4 08</t>
  </si>
  <si>
    <t>Premiums earned</t>
  </si>
  <si>
    <t>Provision for claims</t>
  </si>
  <si>
    <t>Q1 09</t>
  </si>
  <si>
    <t>Total liabilities and shareholders' equity</t>
  </si>
  <si>
    <t>Total shareholders' equity</t>
  </si>
  <si>
    <t>Gain (loss) from discontinued United Kingdom operations</t>
  </si>
  <si>
    <t>Gain (loss) from discontinued operations</t>
  </si>
  <si>
    <t>Weighted average shares outstanding:</t>
  </si>
  <si>
    <t>Q2 09</t>
  </si>
  <si>
    <t>Q3 09</t>
  </si>
  <si>
    <t>Q4 09</t>
  </si>
  <si>
    <t>Provision (credit) for income taxes</t>
  </si>
  <si>
    <t>Q1 10</t>
  </si>
  <si>
    <t>Senior notes</t>
  </si>
  <si>
    <t>Q2 10</t>
  </si>
  <si>
    <t>Q3 10</t>
  </si>
  <si>
    <t>Q4 10</t>
  </si>
  <si>
    <t>Income from continuing operations per share:</t>
  </si>
  <si>
    <t>Net income per share:</t>
  </si>
  <si>
    <t>Q1 11</t>
  </si>
  <si>
    <t>Q2 11</t>
  </si>
  <si>
    <t>Q3 11</t>
  </si>
  <si>
    <t>Q4 11</t>
  </si>
  <si>
    <t>Q1 12</t>
  </si>
  <si>
    <t>Q2 12</t>
  </si>
  <si>
    <t>Q3 12</t>
  </si>
  <si>
    <t>Q4 12</t>
  </si>
  <si>
    <t>(In millions, except share and per share data)</t>
  </si>
  <si>
    <t>(In millions)</t>
  </si>
  <si>
    <t>Q1 13</t>
  </si>
  <si>
    <t>Q2 13</t>
  </si>
  <si>
    <t>Q3 13</t>
  </si>
  <si>
    <t>Q4 13</t>
  </si>
  <si>
    <t>Q1 14</t>
  </si>
  <si>
    <t>Loss on extinguishment of debt</t>
  </si>
  <si>
    <t>Q2 14</t>
  </si>
  <si>
    <t>Q3 14</t>
  </si>
  <si>
    <t>Q4 14</t>
  </si>
  <si>
    <t>Q1 15</t>
  </si>
  <si>
    <t>Q2 15</t>
  </si>
  <si>
    <t>Q3 2015</t>
  </si>
  <si>
    <t>Q4 2015</t>
  </si>
  <si>
    <t>Q1 2016</t>
  </si>
  <si>
    <t>Q2 2016</t>
  </si>
  <si>
    <t>Accumulated other comprehensive income (loss)</t>
  </si>
  <si>
    <t>Revolving secured line of credit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</si>
  <si>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</si>
  <si>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</si>
  <si>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</si>
  <si>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</si>
  <si>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</si>
  <si>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</si>
  <si>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</si>
  <si>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</si>
  <si>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</si>
  <si>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</si>
  <si>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</si>
  <si>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</si>
  <si>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</si>
  <si>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</si>
  <si>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</si>
  <si>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</si>
  <si>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</si>
  <si>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</si>
  <si>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</si>
  <si>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</si>
  <si>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</si>
  <si>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</si>
  <si>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</si>
  <si>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</si>
  <si>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</si>
  <si>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</si>
  <si>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Cash and cash equivalents</t>
  </si>
  <si>
    <t>Q1 2023</t>
  </si>
  <si>
    <t xml:space="preserve">Total operating expenses </t>
  </si>
  <si>
    <t xml:space="preserve">Provision for credit losses on forecast changes </t>
  </si>
  <si>
    <t xml:space="preserve">Provision for credit losses on new Consumer Loan assignments </t>
  </si>
  <si>
    <t xml:space="preserve">Total provision for credit losses </t>
  </si>
  <si>
    <t>Q2 2023</t>
  </si>
  <si>
    <t>Q3 2023</t>
  </si>
  <si>
    <t>Q4 2023</t>
  </si>
  <si>
    <t>Q1 2024</t>
  </si>
  <si>
    <t>Q2 2024</t>
  </si>
  <si>
    <t>Loss on sale of building</t>
  </si>
  <si>
    <t>Q3 2024</t>
  </si>
  <si>
    <t>Q4 2024</t>
  </si>
  <si>
    <t>Q1 2025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</si>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</sst>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* #,##0.00_);_(* \(#,##0.00\);_(* &quot;-&quot;?_);_(@_)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3" fillId="2" borderId="7" xfId="0" applyFont="1" applyFill="1" applyBorder="1"/>
    <xf numFmtId="0" fontId="3" fillId="2" borderId="4" xfId="0" applyFont="1" applyFill="1" applyBorder="1" applyAlignment="1">
      <alignment horizontal="left" indent="1"/>
    </xf>
    <xf numFmtId="165" fontId="3" fillId="2" borderId="0" xfId="1" applyNumberFormat="1" applyFont="1" applyFill="1" applyBorder="1"/>
    <xf numFmtId="0" fontId="3" fillId="2" borderId="4" xfId="0" applyFont="1" applyFill="1" applyBorder="1" applyAlignment="1">
      <alignment horizontal="left" indent="2"/>
    </xf>
    <xf numFmtId="0" fontId="3" fillId="2" borderId="4" xfId="0" applyFont="1" applyFill="1" applyBorder="1"/>
    <xf numFmtId="0" fontId="3" fillId="2" borderId="6" xfId="0" applyFont="1" applyFill="1" applyBorder="1"/>
    <xf numFmtId="165" fontId="3" fillId="2" borderId="6" xfId="1" applyNumberFormat="1" applyFont="1" applyFill="1" applyBorder="1"/>
    <xf numFmtId="14" fontId="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 indent="1"/>
    </xf>
    <xf numFmtId="166" fontId="3" fillId="2" borderId="0" xfId="3" applyNumberFormat="1" applyFont="1" applyFill="1" applyBorder="1"/>
    <xf numFmtId="165" fontId="3" fillId="2" borderId="3" xfId="1" applyNumberFormat="1" applyFont="1" applyFill="1" applyBorder="1"/>
    <xf numFmtId="44" fontId="3" fillId="2" borderId="8" xfId="2" applyFont="1" applyFill="1" applyBorder="1"/>
    <xf numFmtId="44" fontId="3" fillId="2" borderId="0" xfId="2" applyFont="1" applyFill="1" applyBorder="1"/>
    <xf numFmtId="165" fontId="3" fillId="2" borderId="0" xfId="1" applyNumberFormat="1" applyFont="1" applyFill="1"/>
    <xf numFmtId="165" fontId="3" fillId="2" borderId="4" xfId="1" applyNumberFormat="1" applyFont="1" applyFill="1" applyBorder="1" applyAlignment="1">
      <alignment horizontal="left" indent="1"/>
    </xf>
    <xf numFmtId="165" fontId="3" fillId="2" borderId="9" xfId="1" applyNumberFormat="1" applyFont="1" applyFill="1" applyBorder="1" applyAlignment="1">
      <alignment horizontal="left" indent="1"/>
    </xf>
    <xf numFmtId="43" fontId="3" fillId="2" borderId="0" xfId="1" applyFont="1" applyFill="1" applyBorder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2" borderId="0" xfId="0" applyFill="1"/>
    <xf numFmtId="14" fontId="2" fillId="2" borderId="6" xfId="0" applyNumberFormat="1" applyFont="1" applyFill="1" applyBorder="1" applyAlignment="1">
      <alignment horizontal="center"/>
    </xf>
    <xf numFmtId="0" fontId="0" fillId="2" borderId="6" xfId="0" applyFill="1" applyBorder="1"/>
    <xf numFmtId="14" fontId="2" fillId="2" borderId="0" xfId="0" applyNumberFormat="1" applyFont="1" applyFill="1" applyAlignment="1">
      <alignment horizontal="center"/>
    </xf>
    <xf numFmtId="43" fontId="3" fillId="2" borderId="6" xfId="1" applyFont="1" applyFill="1" applyBorder="1"/>
    <xf numFmtId="167" fontId="3" fillId="2" borderId="0" xfId="1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3" fillId="2" borderId="0" xfId="0" applyNumberFormat="1" applyFont="1" applyFill="1"/>
    <xf numFmtId="167" fontId="3" fillId="2" borderId="10" xfId="1" applyNumberFormat="1" applyFont="1" applyFill="1" applyBorder="1"/>
    <xf numFmtId="167" fontId="3" fillId="2" borderId="0" xfId="1" applyNumberFormat="1" applyFont="1" applyFill="1" applyBorder="1" applyAlignment="1">
      <alignment horizontal="right" vertical="top" wrapText="1"/>
    </xf>
    <xf numFmtId="167" fontId="3" fillId="0" borderId="0" xfId="1" applyNumberFormat="1" applyFont="1" applyFill="1" applyBorder="1"/>
    <xf numFmtId="167" fontId="3" fillId="2" borderId="11" xfId="1" applyNumberFormat="1" applyFont="1" applyFill="1" applyBorder="1"/>
    <xf numFmtId="167" fontId="3" fillId="2" borderId="8" xfId="1" applyNumberFormat="1" applyFont="1" applyFill="1" applyBorder="1"/>
    <xf numFmtId="167" fontId="3" fillId="2" borderId="0" xfId="1" applyNumberFormat="1" applyFont="1" applyFill="1" applyBorder="1" applyAlignment="1">
      <alignment horizontal="left" indent="1"/>
    </xf>
    <xf numFmtId="0" fontId="0" fillId="3" borderId="0" xfId="0" applyFill="1"/>
    <xf numFmtId="0" fontId="0" fillId="3" borderId="6" xfId="0" applyFill="1" applyBorder="1"/>
    <xf numFmtId="0" fontId="3" fillId="3" borderId="0" xfId="0" applyFont="1" applyFill="1"/>
    <xf numFmtId="14" fontId="2" fillId="3" borderId="6" xfId="0" applyNumberFormat="1" applyFont="1" applyFill="1" applyBorder="1" applyAlignment="1">
      <alignment horizontal="center"/>
    </xf>
    <xf numFmtId="167" fontId="3" fillId="3" borderId="0" xfId="1" applyNumberFormat="1" applyFont="1" applyFill="1" applyBorder="1"/>
    <xf numFmtId="167" fontId="3" fillId="3" borderId="10" xfId="1" applyNumberFormat="1" applyFont="1" applyFill="1" applyBorder="1"/>
    <xf numFmtId="167" fontId="3" fillId="3" borderId="11" xfId="1" applyNumberFormat="1" applyFont="1" applyFill="1" applyBorder="1"/>
    <xf numFmtId="167" fontId="3" fillId="3" borderId="8" xfId="1" applyNumberFormat="1" applyFont="1" applyFill="1" applyBorder="1"/>
    <xf numFmtId="0" fontId="3" fillId="3" borderId="6" xfId="0" applyFont="1" applyFill="1" applyBorder="1"/>
    <xf numFmtId="44" fontId="3" fillId="3" borderId="8" xfId="2" applyFont="1" applyFill="1" applyBorder="1"/>
    <xf numFmtId="165" fontId="3" fillId="3" borderId="0" xfId="1" applyNumberFormat="1" applyFont="1" applyFill="1" applyBorder="1"/>
    <xf numFmtId="165" fontId="3" fillId="3" borderId="6" xfId="1" applyNumberFormat="1" applyFont="1" applyFill="1" applyBorder="1"/>
    <xf numFmtId="14" fontId="2" fillId="3" borderId="0" xfId="0" applyNumberFormat="1" applyFont="1" applyFill="1" applyAlignment="1">
      <alignment horizontal="center"/>
    </xf>
    <xf numFmtId="44" fontId="3" fillId="3" borderId="0" xfId="2" applyFont="1" applyFill="1" applyBorder="1"/>
    <xf numFmtId="43" fontId="3" fillId="3" borderId="0" xfId="1" applyFont="1" applyFill="1" applyBorder="1"/>
    <xf numFmtId="43" fontId="3" fillId="3" borderId="6" xfId="1" applyFont="1" applyFill="1" applyBorder="1"/>
    <xf numFmtId="167" fontId="3" fillId="2" borderId="7" xfId="1" applyNumberFormat="1" applyFont="1" applyFill="1" applyBorder="1"/>
    <xf numFmtId="167" fontId="3" fillId="2" borderId="12" xfId="1" applyNumberFormat="1" applyFont="1" applyFill="1" applyBorder="1"/>
    <xf numFmtId="167" fontId="3" fillId="2" borderId="13" xfId="1" applyNumberFormat="1" applyFont="1" applyFill="1" applyBorder="1"/>
    <xf numFmtId="167" fontId="3" fillId="2" borderId="14" xfId="1" applyNumberFormat="1" applyFont="1" applyFill="1" applyBorder="1"/>
    <xf numFmtId="167" fontId="3" fillId="2" borderId="15" xfId="1" applyNumberFormat="1" applyFont="1" applyFill="1" applyBorder="1"/>
    <xf numFmtId="167" fontId="3" fillId="2" borderId="16" xfId="1" applyNumberFormat="1" applyFont="1" applyFill="1" applyBorder="1"/>
    <xf numFmtId="167" fontId="3" fillId="2" borderId="17" xfId="1" applyNumberFormat="1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left" indent="2"/>
    </xf>
    <xf numFmtId="0" fontId="3" fillId="3" borderId="4" xfId="0" applyFont="1" applyFill="1" applyBorder="1" applyAlignment="1">
      <alignment horizontal="left" indent="1"/>
    </xf>
    <xf numFmtId="0" fontId="3" fillId="3" borderId="9" xfId="0" applyFont="1" applyFill="1" applyBorder="1"/>
    <xf numFmtId="167" fontId="3" fillId="3" borderId="6" xfId="1" applyNumberFormat="1" applyFont="1" applyFill="1" applyBorder="1"/>
    <xf numFmtId="167" fontId="3" fillId="3" borderId="5" xfId="1" applyNumberFormat="1" applyFont="1" applyFill="1" applyBorder="1"/>
    <xf numFmtId="168" fontId="3" fillId="3" borderId="0" xfId="0" applyNumberFormat="1" applyFont="1" applyFill="1"/>
    <xf numFmtId="43" fontId="3" fillId="3" borderId="0" xfId="0" applyNumberFormat="1" applyFont="1" applyFill="1"/>
    <xf numFmtId="167" fontId="3" fillId="3" borderId="7" xfId="1" applyNumberFormat="1" applyFont="1" applyFill="1" applyBorder="1"/>
    <xf numFmtId="167" fontId="3" fillId="3" borderId="12" xfId="1" applyNumberFormat="1" applyFont="1" applyFill="1" applyBorder="1"/>
    <xf numFmtId="167" fontId="3" fillId="3" borderId="13" xfId="1" applyNumberFormat="1" applyFont="1" applyFill="1" applyBorder="1"/>
    <xf numFmtId="0" fontId="7" fillId="3" borderId="0" xfId="0" applyFont="1" applyFill="1"/>
    <xf numFmtId="164" fontId="6" fillId="2" borderId="6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2" fillId="3" borderId="6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4" fontId="2" fillId="3" borderId="10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18" xfId="0" applyFont="1" applyFill="1" applyBorder="1"/>
    <xf numFmtId="0" fontId="3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7" fontId="3" fillId="2" borderId="19" xfId="1" applyNumberFormat="1" applyFont="1" applyFill="1" applyBorder="1"/>
    <xf numFmtId="166" fontId="3" fillId="2" borderId="7" xfId="3" applyNumberFormat="1" applyFont="1" applyFill="1" applyBorder="1"/>
    <xf numFmtId="165" fontId="3" fillId="2" borderId="7" xfId="1" applyNumberFormat="1" applyFont="1" applyFill="1" applyBorder="1"/>
    <xf numFmtId="165" fontId="3" fillId="2" borderId="2" xfId="1" applyNumberFormat="1" applyFont="1" applyFill="1" applyBorder="1"/>
    <xf numFmtId="44" fontId="3" fillId="2" borderId="19" xfId="2" applyFont="1" applyFill="1" applyBorder="1"/>
    <xf numFmtId="165" fontId="3" fillId="3" borderId="7" xfId="1" applyNumberFormat="1" applyFont="1" applyFill="1" applyBorder="1"/>
    <xf numFmtId="165" fontId="3" fillId="3" borderId="5" xfId="1" applyNumberFormat="1" applyFont="1" applyFill="1" applyBorder="1"/>
    <xf numFmtId="0" fontId="0" fillId="2" borderId="3" xfId="0" applyFill="1" applyBorder="1"/>
    <xf numFmtId="0" fontId="0" fillId="2" borderId="13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0" fillId="2" borderId="7" xfId="0" applyFill="1" applyBorder="1"/>
    <xf numFmtId="0" fontId="0" fillId="3" borderId="7" xfId="0" applyFill="1" applyBorder="1"/>
    <xf numFmtId="0" fontId="0" fillId="2" borderId="10" xfId="0" applyFill="1" applyBorder="1"/>
    <xf numFmtId="0" fontId="0" fillId="2" borderId="11" xfId="0" applyFill="1" applyBorder="1"/>
    <xf numFmtId="167" fontId="3" fillId="2" borderId="10" xfId="1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7" fontId="3" fillId="3" borderId="0" xfId="0" applyNumberFormat="1" applyFont="1" applyFill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0" xfId="0" applyFill="1" applyBorder="1"/>
    <xf numFmtId="0" fontId="0" fillId="3" borderId="0" xfId="0" applyFill="1" applyBorder="1"/>
    <xf numFmtId="0" fontId="0" fillId="2" borderId="20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Y68"/>
  <sheetViews>
    <sheetView tabSelected="1" zoomScaleNormal="100" workbookViewId="0">
      <pane xSplit="2" ySplit="7" topLeftCell="FA8" activePane="bottomRight" state="frozen"/>
      <selection activeCell="A2" sqref="A2:AU2"/>
      <selection pane="topRight" activeCell="A2" sqref="A2:AU2"/>
      <selection pane="bottomLeft" activeCell="A2" sqref="A2:AU2"/>
      <selection pane="bottomRight" activeCell="FW54" sqref="FW54"/>
    </sheetView>
  </sheetViews>
  <sheetFormatPr defaultColWidth="9.140625" defaultRowHeight="14.25" x14ac:dyDescent="0.2"/>
  <cols>
    <col min="1" max="1" width="73.42578125" style="2" customWidth="1"/>
    <col min="2" max="2" width="1.28515625" style="2" hidden="1" customWidth="1"/>
    <col min="3" max="3" width="13.7109375" style="2" customWidth="1"/>
    <col min="4" max="4" width="1.28515625" style="2" customWidth="1"/>
    <col min="5" max="5" width="13.7109375" style="2" bestFit="1" customWidth="1"/>
    <col min="6" max="6" width="1.28515625" style="2" customWidth="1"/>
    <col min="7" max="7" width="13.7109375" style="2" bestFit="1" customWidth="1"/>
    <col min="8" max="8" width="1.28515625" style="2" customWidth="1"/>
    <col min="9" max="9" width="13.7109375" style="2" bestFit="1" customWidth="1"/>
    <col min="10" max="10" width="1.28515625" style="2" customWidth="1"/>
    <col min="11" max="11" width="13.7109375" style="2" bestFit="1" customWidth="1"/>
    <col min="12" max="12" width="1.28515625" style="2" customWidth="1"/>
    <col min="13" max="13" width="13.7109375" style="2" bestFit="1" customWidth="1"/>
    <col min="14" max="14" width="1.28515625" style="2" customWidth="1"/>
    <col min="15" max="15" width="13.7109375" style="2" bestFit="1" customWidth="1"/>
    <col min="16" max="16" width="1.28515625" style="2" customWidth="1"/>
    <col min="17" max="17" width="13.7109375" style="2" bestFit="1" customWidth="1"/>
    <col min="18" max="18" width="1.28515625" style="2" customWidth="1"/>
    <col min="19" max="19" width="13.7109375" style="2" bestFit="1" customWidth="1"/>
    <col min="20" max="20" width="1.28515625" style="2" customWidth="1"/>
    <col min="21" max="21" width="13.7109375" style="2" bestFit="1" customWidth="1"/>
    <col min="22" max="22" width="1.28515625" style="2" customWidth="1"/>
    <col min="23" max="23" width="13.42578125" style="2" customWidth="1"/>
    <col min="24" max="24" width="1.28515625" style="2" customWidth="1"/>
    <col min="25" max="25" width="14" style="2" customWidth="1"/>
    <col min="26" max="26" width="1.28515625" style="2" customWidth="1"/>
    <col min="27" max="27" width="14.42578125" style="2" customWidth="1"/>
    <col min="28" max="28" width="1.28515625" style="2" customWidth="1"/>
    <col min="29" max="29" width="14.42578125" style="2" customWidth="1"/>
    <col min="30" max="30" width="1.28515625" style="2" customWidth="1"/>
    <col min="31" max="31" width="15.7109375" style="2" customWidth="1"/>
    <col min="32" max="32" width="1.28515625" style="2" customWidth="1"/>
    <col min="33" max="33" width="15.7109375" style="2" customWidth="1"/>
    <col min="34" max="34" width="1.28515625" style="2" customWidth="1"/>
    <col min="35" max="35" width="14.42578125" style="2" customWidth="1"/>
    <col min="36" max="36" width="1.28515625" style="2" customWidth="1"/>
    <col min="37" max="37" width="14.42578125" style="2" customWidth="1"/>
    <col min="38" max="38" width="1.28515625" style="2" customWidth="1"/>
    <col min="39" max="39" width="15.7109375" style="2" customWidth="1"/>
    <col min="40" max="40" width="1.28515625" style="2" customWidth="1"/>
    <col min="41" max="41" width="15.7109375" style="2" customWidth="1"/>
    <col min="42" max="42" width="1.28515625" style="2" customWidth="1"/>
    <col min="43" max="43" width="15.7109375" style="2" customWidth="1"/>
    <col min="44" max="44" width="1.28515625" style="2" customWidth="1"/>
    <col min="45" max="45" width="15.7109375" style="2" customWidth="1"/>
    <col min="46" max="46" width="1.42578125" style="2" customWidth="1"/>
    <col min="47" max="47" width="15.7109375" style="2" customWidth="1"/>
    <col min="48" max="48" width="1.5703125" style="2" customWidth="1"/>
    <col min="49" max="49" width="15.7109375" style="2" customWidth="1"/>
    <col min="50" max="50" width="1.5703125" style="2" customWidth="1"/>
    <col min="51" max="51" width="15.7109375" style="2" customWidth="1"/>
    <col min="52" max="52" width="1.42578125" style="2" customWidth="1"/>
    <col min="53" max="53" width="15.7109375" style="2" customWidth="1"/>
    <col min="54" max="54" width="1.42578125" style="2" customWidth="1"/>
    <col min="55" max="55" width="12.7109375" style="2" customWidth="1"/>
    <col min="56" max="56" width="1.5703125" style="2" customWidth="1"/>
    <col min="57" max="57" width="12.7109375" style="2" customWidth="1"/>
    <col min="58" max="58" width="1.42578125" style="2" customWidth="1"/>
    <col min="59" max="59" width="15.7109375" style="48" customWidth="1"/>
    <col min="60" max="60" width="1.42578125" style="48" customWidth="1"/>
    <col min="61" max="61" width="15.7109375" style="48" customWidth="1"/>
    <col min="62" max="62" width="1.42578125" style="48" customWidth="1"/>
    <col min="63" max="63" width="12.85546875" style="48" bestFit="1" customWidth="1"/>
    <col min="64" max="64" width="1.42578125" style="48" customWidth="1"/>
    <col min="65" max="65" width="15.7109375" style="48" customWidth="1"/>
    <col min="66" max="66" width="2" style="48" customWidth="1"/>
    <col min="67" max="67" width="15.85546875" style="48" customWidth="1"/>
    <col min="68" max="68" width="2" style="48" customWidth="1"/>
    <col min="69" max="69" width="15.85546875" style="48" customWidth="1"/>
    <col min="70" max="70" width="2.28515625" style="48" customWidth="1"/>
    <col min="71" max="71" width="15.85546875" style="48" customWidth="1"/>
    <col min="72" max="72" width="2.42578125" style="48" customWidth="1"/>
    <col min="73" max="73" width="15.85546875" style="48" customWidth="1"/>
    <col min="74" max="74" width="2.42578125" style="48" customWidth="1"/>
    <col min="75" max="75" width="15.85546875" style="48" customWidth="1"/>
    <col min="76" max="76" width="2.7109375" style="48" customWidth="1"/>
    <col min="77" max="77" width="15.85546875" style="48" customWidth="1"/>
    <col min="78" max="78" width="2.7109375" style="48" customWidth="1"/>
    <col min="79" max="79" width="15.85546875" style="48" customWidth="1"/>
    <col min="80" max="80" width="2.7109375" style="48" customWidth="1"/>
    <col min="81" max="81" width="15.85546875" style="48" customWidth="1"/>
    <col min="82" max="82" width="2" style="48" customWidth="1"/>
    <col min="83" max="83" width="15.7109375" style="48" customWidth="1"/>
    <col min="84" max="84" width="2" style="48" customWidth="1"/>
    <col min="85" max="85" width="15.7109375" style="48" customWidth="1"/>
    <col min="86" max="86" width="2" style="48" customWidth="1"/>
    <col min="87" max="87" width="15.7109375" style="48" customWidth="1"/>
    <col min="88" max="88" width="2" style="48" customWidth="1"/>
    <col min="89" max="89" width="16" style="32" customWidth="1"/>
    <col min="90" max="90" width="2" style="48" customWidth="1"/>
    <col min="91" max="91" width="16" style="32" customWidth="1"/>
    <col min="92" max="92" width="2" style="32" customWidth="1"/>
    <col min="93" max="93" width="16" style="32" customWidth="1"/>
    <col min="94" max="94" width="2" style="32" customWidth="1"/>
    <col min="95" max="95" width="16" style="32" customWidth="1"/>
    <col min="96" max="96" width="2" style="32" customWidth="1"/>
    <col min="97" max="97" width="16" style="32" customWidth="1"/>
    <col min="98" max="98" width="2" style="32" customWidth="1"/>
    <col min="99" max="99" width="16" style="32" customWidth="1"/>
    <col min="100" max="100" width="2" style="32" customWidth="1"/>
    <col min="101" max="101" width="16" style="32" customWidth="1"/>
    <col min="102" max="102" width="2" style="32" customWidth="1"/>
    <col min="103" max="103" width="16" style="32" customWidth="1"/>
    <col min="104" max="104" width="2.140625" style="32" customWidth="1"/>
    <col min="105" max="105" width="16" style="32" customWidth="1"/>
    <col min="106" max="106" width="2.140625" style="32" customWidth="1"/>
    <col min="107" max="107" width="16" style="32" customWidth="1"/>
    <col min="108" max="108" width="2.140625" style="32" customWidth="1"/>
    <col min="109" max="109" width="16" style="32" customWidth="1"/>
    <col min="110" max="110" width="2.140625" style="32" customWidth="1"/>
    <col min="111" max="111" width="16" style="32" customWidth="1"/>
    <col min="112" max="112" width="2.140625" style="32" customWidth="1"/>
    <col min="113" max="113" width="15.85546875" style="32" customWidth="1"/>
    <col min="114" max="114" width="2.140625" style="32" customWidth="1"/>
    <col min="115" max="115" width="15.85546875" style="32" customWidth="1"/>
    <col min="116" max="116" width="2.140625" style="32" customWidth="1"/>
    <col min="117" max="117" width="15.85546875" style="32" customWidth="1"/>
    <col min="118" max="118" width="2.140625" style="32" customWidth="1"/>
    <col min="119" max="119" width="15.85546875" style="32" customWidth="1"/>
    <col min="120" max="120" width="2.140625" style="32" customWidth="1"/>
    <col min="121" max="121" width="15.85546875" style="32" customWidth="1"/>
    <col min="122" max="122" width="2.140625" style="32" customWidth="1"/>
    <col min="123" max="123" width="15.85546875" style="32" customWidth="1"/>
    <col min="124" max="124" width="2.140625" style="32" customWidth="1"/>
    <col min="125" max="125" width="15.85546875" style="32" customWidth="1"/>
    <col min="126" max="126" width="2.140625" style="32" customWidth="1"/>
    <col min="127" max="127" width="15.85546875" style="32" customWidth="1"/>
    <col min="128" max="128" width="2.140625" style="32" customWidth="1"/>
    <col min="129" max="129" width="15.85546875" style="32" customWidth="1"/>
    <col min="130" max="130" width="2.140625" style="32" customWidth="1"/>
    <col min="131" max="131" width="15.85546875" style="32" customWidth="1"/>
    <col min="132" max="132" width="2.140625" style="32" customWidth="1"/>
    <col min="133" max="133" width="15.85546875" style="32" customWidth="1"/>
    <col min="134" max="134" width="2.140625" style="32" customWidth="1"/>
    <col min="135" max="135" width="12.7109375" style="32" customWidth="1"/>
    <col min="136" max="136" width="2.140625" style="32" customWidth="1"/>
    <col min="137" max="137" width="12.7109375" style="32" customWidth="1"/>
    <col min="138" max="138" width="2.140625" style="32" customWidth="1"/>
    <col min="139" max="139" width="12.7109375" style="32" customWidth="1"/>
    <col min="140" max="140" width="2.140625" style="32" customWidth="1"/>
    <col min="141" max="141" width="12.7109375" style="32" customWidth="1"/>
    <col min="142" max="142" width="1.85546875" style="32" customWidth="1"/>
    <col min="143" max="143" width="12.7109375" style="32" customWidth="1"/>
    <col min="144" max="144" width="2.28515625" style="32" customWidth="1"/>
    <col min="145" max="145" width="12.7109375" style="32" customWidth="1"/>
    <col min="146" max="146" width="2.28515625" style="32" customWidth="1"/>
    <col min="147" max="147" width="12.7109375" style="32" customWidth="1"/>
    <col min="148" max="148" width="2.28515625" style="46" customWidth="1"/>
    <col min="149" max="149" width="12.7109375" style="46" customWidth="1"/>
    <col min="150" max="150" width="2.28515625" style="46" customWidth="1"/>
    <col min="151" max="151" width="12.7109375" style="46" customWidth="1"/>
    <col min="152" max="152" width="2.28515625" style="32" customWidth="1"/>
    <col min="153" max="153" width="12.7109375" style="32" customWidth="1"/>
    <col min="154" max="154" width="2.28515625" style="32" customWidth="1"/>
    <col min="155" max="155" width="12.7109375" style="32" customWidth="1"/>
    <col min="156" max="156" width="2.28515625" style="32" customWidth="1"/>
    <col min="157" max="157" width="12.7109375" style="32" customWidth="1"/>
    <col min="158" max="158" width="2.28515625" style="32" customWidth="1"/>
    <col min="159" max="159" width="12.7109375" style="32" customWidth="1"/>
    <col min="160" max="160" width="2" style="32" customWidth="1"/>
    <col min="161" max="161" width="12.7109375" style="32" bestFit="1" customWidth="1"/>
    <col min="162" max="162" width="2" style="32" customWidth="1"/>
    <col min="163" max="163" width="12.7109375" style="32" bestFit="1" customWidth="1"/>
    <col min="164" max="164" width="2" style="32" customWidth="1"/>
    <col min="165" max="165" width="12.7109375" style="32" customWidth="1"/>
    <col min="166" max="166" width="2" style="32" customWidth="1"/>
    <col min="167" max="167" width="12.7109375" style="32" bestFit="1" customWidth="1"/>
    <col min="168" max="168" width="2" style="32" customWidth="1"/>
    <col min="169" max="169" width="12.7109375" style="32" bestFit="1" customWidth="1"/>
    <col min="170" max="170" width="2" style="32" customWidth="1"/>
    <col min="171" max="171" width="12.7109375" style="32" customWidth="1"/>
    <col min="172" max="172" width="2" style="32" customWidth="1"/>
    <col min="173" max="173" width="12.7109375" style="32" customWidth="1"/>
    <col min="174" max="174" width="2" style="32" customWidth="1"/>
    <col min="175" max="175" width="12.7109375" style="32" customWidth="1"/>
    <col min="176" max="176" width="2" style="32" customWidth="1"/>
    <col min="177" max="177" width="12.7109375" style="32" customWidth="1"/>
    <col min="178" max="178" width="2" style="32" customWidth="1"/>
    <col min="179" max="179" width="12.7109375" style="32" customWidth="1"/>
    <col min="180" max="16384" width="9.140625" style="32"/>
  </cols>
  <sheetData>
    <row r="1" spans="1:181" ht="15" x14ac:dyDescent="0.25">
      <c r="A1" s="114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L1" s="46"/>
    </row>
    <row r="2" spans="1:181" ht="15" x14ac:dyDescent="0.2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"/>
      <c r="CL2" s="1"/>
    </row>
    <row r="3" spans="1:181" ht="15" x14ac:dyDescent="0.25">
      <c r="A3" s="114" t="s">
        <v>25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"/>
      <c r="CL3" s="1"/>
    </row>
    <row r="4" spans="1:181" ht="15.75" thickBot="1" x14ac:dyDescent="0.3">
      <c r="A4" s="114" t="s">
        <v>90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"/>
      <c r="CL4" s="1"/>
    </row>
    <row r="5" spans="1:181" ht="15.75" thickBot="1" x14ac:dyDescent="0.3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L5" s="46"/>
      <c r="ET5" s="47"/>
      <c r="EV5" s="34"/>
      <c r="FN5" s="34"/>
      <c r="FP5" s="34"/>
      <c r="FR5" s="34"/>
      <c r="FT5" s="34"/>
      <c r="FV5" s="119"/>
      <c r="FX5" s="117"/>
    </row>
    <row r="6" spans="1:181" ht="15" x14ac:dyDescent="0.25">
      <c r="A6" s="104"/>
      <c r="B6" s="4"/>
      <c r="C6" s="90"/>
      <c r="D6" s="91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48"/>
      <c r="EU6" s="82"/>
      <c r="EV6" s="48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48"/>
      <c r="FO6" s="82"/>
      <c r="FQ6" s="82"/>
      <c r="FS6" s="82"/>
      <c r="FT6" s="48"/>
      <c r="FU6" s="82"/>
      <c r="FV6" s="48"/>
      <c r="FW6" s="82"/>
      <c r="FX6" s="105"/>
      <c r="FY6" s="117"/>
    </row>
    <row r="7" spans="1:181" ht="15.75" thickBot="1" x14ac:dyDescent="0.3">
      <c r="A7" s="7"/>
      <c r="B7" s="1"/>
      <c r="C7" s="92" t="s">
        <v>26</v>
      </c>
      <c r="D7" s="1"/>
      <c r="E7" s="33" t="s">
        <v>27</v>
      </c>
      <c r="F7" s="1"/>
      <c r="G7" s="33" t="s">
        <v>28</v>
      </c>
      <c r="H7" s="1"/>
      <c r="I7" s="33" t="s">
        <v>29</v>
      </c>
      <c r="J7" s="1"/>
      <c r="K7" s="33" t="s">
        <v>30</v>
      </c>
      <c r="L7" s="1"/>
      <c r="M7" s="33" t="s">
        <v>31</v>
      </c>
      <c r="N7" s="1"/>
      <c r="O7" s="33" t="s">
        <v>32</v>
      </c>
      <c r="P7" s="1"/>
      <c r="Q7" s="33" t="s">
        <v>33</v>
      </c>
      <c r="R7" s="1"/>
      <c r="S7" s="33" t="s">
        <v>34</v>
      </c>
      <c r="T7" s="1"/>
      <c r="U7" s="33" t="s">
        <v>35</v>
      </c>
      <c r="V7" s="1"/>
      <c r="W7" s="33" t="s">
        <v>36</v>
      </c>
      <c r="X7" s="1"/>
      <c r="Y7" s="33" t="s">
        <v>37</v>
      </c>
      <c r="Z7" s="1"/>
      <c r="AA7" s="33" t="s">
        <v>38</v>
      </c>
      <c r="AB7" s="1"/>
      <c r="AC7" s="33" t="s">
        <v>39</v>
      </c>
      <c r="AD7" s="1"/>
      <c r="AE7" s="33" t="s">
        <v>40</v>
      </c>
      <c r="AF7" s="1"/>
      <c r="AG7" s="33" t="s">
        <v>41</v>
      </c>
      <c r="AH7" s="1"/>
      <c r="AI7" s="33" t="s">
        <v>59</v>
      </c>
      <c r="AJ7" s="1"/>
      <c r="AK7" s="33" t="s">
        <v>60</v>
      </c>
      <c r="AL7" s="1"/>
      <c r="AM7" s="33" t="s">
        <v>61</v>
      </c>
      <c r="AN7" s="1"/>
      <c r="AO7" s="33" t="s">
        <v>62</v>
      </c>
      <c r="AP7" s="1"/>
      <c r="AQ7" s="33" t="s">
        <v>65</v>
      </c>
      <c r="AR7" s="35"/>
      <c r="AS7" s="33" t="s">
        <v>71</v>
      </c>
      <c r="AT7" s="35"/>
      <c r="AU7" s="33" t="s">
        <v>72</v>
      </c>
      <c r="AV7" s="35"/>
      <c r="AW7" s="33" t="s">
        <v>73</v>
      </c>
      <c r="AX7" s="35"/>
      <c r="AY7" s="33" t="s">
        <v>75</v>
      </c>
      <c r="AZ7" s="35"/>
      <c r="BA7" s="33" t="s">
        <v>77</v>
      </c>
      <c r="BB7" s="35"/>
      <c r="BC7" s="33" t="s">
        <v>78</v>
      </c>
      <c r="BD7" s="35"/>
      <c r="BE7" s="33" t="s">
        <v>79</v>
      </c>
      <c r="BF7" s="35"/>
      <c r="BG7" s="49" t="s">
        <v>82</v>
      </c>
      <c r="BH7" s="58"/>
      <c r="BI7" s="49" t="s">
        <v>83</v>
      </c>
      <c r="BJ7" s="58"/>
      <c r="BK7" s="49" t="s">
        <v>84</v>
      </c>
      <c r="BL7" s="58"/>
      <c r="BM7" s="49" t="s">
        <v>85</v>
      </c>
      <c r="BN7" s="58"/>
      <c r="BO7" s="49" t="s">
        <v>86</v>
      </c>
      <c r="BP7" s="58"/>
      <c r="BQ7" s="49" t="s">
        <v>87</v>
      </c>
      <c r="BR7" s="58"/>
      <c r="BS7" s="49" t="s">
        <v>88</v>
      </c>
      <c r="BT7" s="58"/>
      <c r="BU7" s="49" t="s">
        <v>89</v>
      </c>
      <c r="BV7" s="58"/>
      <c r="BW7" s="49" t="s">
        <v>92</v>
      </c>
      <c r="BX7" s="58"/>
      <c r="BY7" s="49" t="s">
        <v>93</v>
      </c>
      <c r="BZ7" s="58"/>
      <c r="CA7" s="49" t="s">
        <v>94</v>
      </c>
      <c r="CB7" s="58"/>
      <c r="CC7" s="49" t="s">
        <v>95</v>
      </c>
      <c r="CD7" s="58"/>
      <c r="CE7" s="49" t="s">
        <v>96</v>
      </c>
      <c r="CF7" s="58"/>
      <c r="CG7" s="49" t="s">
        <v>98</v>
      </c>
      <c r="CH7" s="58"/>
      <c r="CI7" s="49" t="s">
        <v>99</v>
      </c>
      <c r="CJ7" s="58"/>
      <c r="CK7" s="49" t="s">
        <v>100</v>
      </c>
      <c r="CL7" s="85"/>
      <c r="CM7" s="49" t="s">
        <v>101</v>
      </c>
      <c r="CN7" s="85"/>
      <c r="CO7" s="49" t="s">
        <v>102</v>
      </c>
      <c r="CP7" s="58"/>
      <c r="CQ7" s="49" t="s">
        <v>103</v>
      </c>
      <c r="CR7" s="58"/>
      <c r="CS7" s="49" t="s">
        <v>104</v>
      </c>
      <c r="CT7" s="58"/>
      <c r="CU7" s="49" t="s">
        <v>105</v>
      </c>
      <c r="CV7" s="58"/>
      <c r="CW7" s="49" t="s">
        <v>106</v>
      </c>
      <c r="CX7" s="58"/>
      <c r="CY7" s="49" t="s">
        <v>109</v>
      </c>
      <c r="CZ7" s="58"/>
      <c r="DA7" s="49" t="s">
        <v>110</v>
      </c>
      <c r="DB7" s="58"/>
      <c r="DC7" s="49" t="s">
        <v>111</v>
      </c>
      <c r="DD7" s="58"/>
      <c r="DE7" s="49" t="s">
        <v>112</v>
      </c>
      <c r="DF7" s="58"/>
      <c r="DG7" s="49" t="s">
        <v>113</v>
      </c>
      <c r="DH7" s="58"/>
      <c r="DI7" s="49" t="s">
        <v>114</v>
      </c>
      <c r="DJ7" s="58"/>
      <c r="DK7" s="49" t="s">
        <v>115</v>
      </c>
      <c r="DL7" s="58"/>
      <c r="DM7" s="49" t="s">
        <v>116</v>
      </c>
      <c r="DN7" s="58"/>
      <c r="DO7" s="49" t="s">
        <v>117</v>
      </c>
      <c r="DP7" s="58"/>
      <c r="DQ7" s="49" t="s">
        <v>118</v>
      </c>
      <c r="DR7" s="58"/>
      <c r="DS7" s="49" t="s">
        <v>119</v>
      </c>
      <c r="DT7" s="58"/>
      <c r="DU7" s="49" t="s">
        <v>120</v>
      </c>
      <c r="DV7" s="58"/>
      <c r="DW7" s="49" t="s">
        <v>121</v>
      </c>
      <c r="DX7" s="58"/>
      <c r="DY7" s="49" t="s">
        <v>122</v>
      </c>
      <c r="DZ7" s="58"/>
      <c r="EA7" s="49" t="s">
        <v>123</v>
      </c>
      <c r="EB7" s="58"/>
      <c r="EC7" s="49" t="s">
        <v>124</v>
      </c>
      <c r="ED7" s="58"/>
      <c r="EE7" s="49" t="s">
        <v>125</v>
      </c>
      <c r="EF7" s="58"/>
      <c r="EG7" s="49" t="s">
        <v>126</v>
      </c>
      <c r="EH7" s="58"/>
      <c r="EI7" s="49" t="s">
        <v>127</v>
      </c>
      <c r="EJ7" s="58"/>
      <c r="EK7" s="49" t="s">
        <v>128</v>
      </c>
      <c r="EL7" s="58"/>
      <c r="EM7" s="49" t="s">
        <v>129</v>
      </c>
      <c r="EN7" s="58"/>
      <c r="EO7" s="49" t="s">
        <v>130</v>
      </c>
      <c r="EP7" s="58"/>
      <c r="EQ7" s="49" t="s">
        <v>131</v>
      </c>
      <c r="ER7" s="58"/>
      <c r="ES7" s="49" t="s">
        <v>132</v>
      </c>
      <c r="ET7" s="58"/>
      <c r="EU7" s="49" t="s">
        <v>133</v>
      </c>
      <c r="EV7" s="58"/>
      <c r="EW7" s="49" t="s">
        <v>134</v>
      </c>
      <c r="EX7" s="58"/>
      <c r="EY7" s="49" t="s">
        <v>136</v>
      </c>
      <c r="EZ7" s="58"/>
      <c r="FA7" s="49" t="s">
        <v>141</v>
      </c>
      <c r="FB7" s="58"/>
      <c r="FC7" s="49" t="s">
        <v>142</v>
      </c>
      <c r="FD7" s="58"/>
      <c r="FE7" s="49" t="s">
        <v>143</v>
      </c>
      <c r="FF7" s="58"/>
      <c r="FG7" s="49" t="s">
        <v>144</v>
      </c>
      <c r="FH7" s="58"/>
      <c r="FI7" s="49" t="s">
        <v>145</v>
      </c>
      <c r="FJ7" s="58"/>
      <c r="FK7" s="49" t="s">
        <v>147</v>
      </c>
      <c r="FL7" s="58"/>
      <c r="FM7" s="49" t="s">
        <v>148</v>
      </c>
      <c r="FN7" s="58"/>
      <c r="FO7" s="49" t="s">
        <v>149</v>
      </c>
      <c r="FQ7" s="49" t="s">
        <v>150</v>
      </c>
      <c r="FS7" s="49" t="s">
        <v>151</v>
      </c>
      <c r="FU7" s="49" t="s">
        <v>152</v>
      </c>
      <c r="FW7" s="49" t="s">
        <v>153</v>
      </c>
      <c r="FX7" s="105"/>
      <c r="FY7" s="117"/>
    </row>
    <row r="8" spans="1:181" ht="15" x14ac:dyDescent="0.25">
      <c r="A8" s="7"/>
      <c r="B8" s="1"/>
      <c r="C8" s="93"/>
      <c r="D8" s="1"/>
      <c r="E8" s="19"/>
      <c r="F8" s="1"/>
      <c r="G8" s="19"/>
      <c r="H8" s="1"/>
      <c r="I8" s="19"/>
      <c r="J8" s="1"/>
      <c r="K8" s="19"/>
      <c r="L8" s="1"/>
      <c r="M8" s="19"/>
      <c r="N8" s="1"/>
      <c r="O8" s="19"/>
      <c r="P8" s="1"/>
      <c r="Q8" s="19"/>
      <c r="R8" s="1"/>
      <c r="S8" s="1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7"/>
      <c r="CR8" s="84"/>
      <c r="CS8" s="84"/>
      <c r="CT8" s="84"/>
      <c r="CU8" s="84"/>
      <c r="CV8" s="84"/>
      <c r="FM8" s="101"/>
      <c r="FO8" s="101"/>
      <c r="FQ8" s="101"/>
      <c r="FS8" s="101"/>
      <c r="FU8" s="101"/>
      <c r="FW8" s="101"/>
      <c r="FX8" s="105"/>
      <c r="FY8" s="117"/>
    </row>
    <row r="9" spans="1:181" ht="15" x14ac:dyDescent="0.25">
      <c r="A9" s="11" t="s">
        <v>42</v>
      </c>
      <c r="C9" s="12"/>
      <c r="CK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EI9" s="46"/>
      <c r="EK9" s="46"/>
      <c r="EL9" s="46"/>
      <c r="EM9" s="46"/>
      <c r="EO9" s="46"/>
      <c r="EQ9" s="46"/>
      <c r="FX9" s="105"/>
      <c r="FY9" s="117"/>
    </row>
    <row r="10" spans="1:181" ht="15" x14ac:dyDescent="0.25">
      <c r="A10" s="13" t="s">
        <v>43</v>
      </c>
      <c r="B10" s="1"/>
      <c r="C10" s="62">
        <v>33.799999999999997</v>
      </c>
      <c r="D10" s="38"/>
      <c r="E10" s="37">
        <v>37.4</v>
      </c>
      <c r="F10" s="38"/>
      <c r="G10" s="37">
        <v>39</v>
      </c>
      <c r="H10" s="38"/>
      <c r="I10" s="37">
        <v>40.4</v>
      </c>
      <c r="J10" s="38"/>
      <c r="K10" s="37">
        <v>42</v>
      </c>
      <c r="L10" s="38"/>
      <c r="M10" s="37">
        <v>44.3</v>
      </c>
      <c r="N10" s="38"/>
      <c r="O10" s="37">
        <v>45</v>
      </c>
      <c r="P10" s="38"/>
      <c r="Q10" s="37">
        <v>45</v>
      </c>
      <c r="R10" s="38"/>
      <c r="S10" s="37">
        <v>46</v>
      </c>
      <c r="T10" s="39"/>
      <c r="U10" s="37">
        <v>47.9</v>
      </c>
      <c r="V10" s="37"/>
      <c r="W10" s="37">
        <v>47.5</v>
      </c>
      <c r="X10" s="37"/>
      <c r="Y10" s="37">
        <v>47.2</v>
      </c>
      <c r="Z10" s="37"/>
      <c r="AA10" s="37">
        <v>51.4</v>
      </c>
      <c r="AB10" s="39"/>
      <c r="AC10" s="37">
        <v>54.1</v>
      </c>
      <c r="AD10" s="39"/>
      <c r="AE10" s="37">
        <v>56.7</v>
      </c>
      <c r="AF10" s="39"/>
      <c r="AG10" s="37">
        <v>58.2</v>
      </c>
      <c r="AH10" s="37"/>
      <c r="AI10" s="37">
        <v>63.7</v>
      </c>
      <c r="AJ10" s="39"/>
      <c r="AK10" s="37">
        <v>70.8</v>
      </c>
      <c r="AL10" s="39"/>
      <c r="AM10" s="37">
        <v>75.599999999999994</v>
      </c>
      <c r="AN10" s="39"/>
      <c r="AO10" s="37">
        <v>76.7</v>
      </c>
      <c r="AP10" s="39"/>
      <c r="AQ10" s="37">
        <v>76.7</v>
      </c>
      <c r="AR10" s="37"/>
      <c r="AS10" s="37">
        <v>81.099999999999994</v>
      </c>
      <c r="AT10" s="37"/>
      <c r="AU10" s="37">
        <v>84.5</v>
      </c>
      <c r="AV10" s="37"/>
      <c r="AW10" s="37">
        <v>87.1</v>
      </c>
      <c r="AX10" s="37"/>
      <c r="AY10" s="37">
        <v>89.7</v>
      </c>
      <c r="AZ10" s="37"/>
      <c r="BA10" s="37">
        <v>95.6</v>
      </c>
      <c r="BB10" s="37"/>
      <c r="BC10" s="37">
        <v>99.3</v>
      </c>
      <c r="BD10" s="37"/>
      <c r="BE10" s="37">
        <v>103.6</v>
      </c>
      <c r="BF10" s="37"/>
      <c r="BG10" s="50">
        <v>106.5</v>
      </c>
      <c r="BH10" s="50"/>
      <c r="BI10" s="50">
        <v>113.8</v>
      </c>
      <c r="BJ10" s="50"/>
      <c r="BK10" s="50">
        <v>117.9</v>
      </c>
      <c r="BL10" s="50"/>
      <c r="BM10" s="50">
        <v>122.4</v>
      </c>
      <c r="BN10" s="50"/>
      <c r="BO10" s="50">
        <v>126.1</v>
      </c>
      <c r="BP10" s="50"/>
      <c r="BQ10" s="50">
        <v>134</v>
      </c>
      <c r="BR10" s="50"/>
      <c r="BS10" s="50">
        <v>137.5</v>
      </c>
      <c r="BT10" s="50"/>
      <c r="BU10" s="50">
        <v>140.6</v>
      </c>
      <c r="BV10" s="50"/>
      <c r="BW10" s="50">
        <v>142.9</v>
      </c>
      <c r="BX10" s="50"/>
      <c r="BY10" s="50">
        <v>147.5</v>
      </c>
      <c r="BZ10" s="50"/>
      <c r="CA10" s="50">
        <v>148.69999999999999</v>
      </c>
      <c r="CB10" s="50"/>
      <c r="CC10" s="50">
        <v>151.30000000000001</v>
      </c>
      <c r="CD10" s="50"/>
      <c r="CE10" s="50">
        <v>152.80000000000001</v>
      </c>
      <c r="CF10" s="50"/>
      <c r="CG10" s="50">
        <v>157.9</v>
      </c>
      <c r="CH10" s="50"/>
      <c r="CI10" s="50">
        <v>158</v>
      </c>
      <c r="CJ10" s="50"/>
      <c r="CK10" s="50">
        <v>161.69999999999999</v>
      </c>
      <c r="CL10" s="50"/>
      <c r="CM10" s="50">
        <v>169.9</v>
      </c>
      <c r="CN10" s="50"/>
      <c r="CO10" s="50">
        <v>180.2</v>
      </c>
      <c r="CP10" s="50"/>
      <c r="CQ10" s="50">
        <v>186.2</v>
      </c>
      <c r="CR10" s="50"/>
      <c r="CS10" s="50">
        <v>194.2</v>
      </c>
      <c r="CT10" s="50"/>
      <c r="CU10" s="50">
        <v>202.8</v>
      </c>
      <c r="CV10" s="50"/>
      <c r="CW10" s="50">
        <v>215.2</v>
      </c>
      <c r="CX10" s="50"/>
      <c r="CY10" s="50">
        <v>223.9</v>
      </c>
      <c r="CZ10" s="50"/>
      <c r="DA10" s="50">
        <v>232.4</v>
      </c>
      <c r="DB10" s="50"/>
      <c r="DC10" s="50">
        <v>238</v>
      </c>
      <c r="DD10" s="50"/>
      <c r="DE10" s="50">
        <v>251.8</v>
      </c>
      <c r="DF10" s="50"/>
      <c r="DG10" s="50">
        <v>259.39999999999998</v>
      </c>
      <c r="DH10" s="50"/>
      <c r="DI10" s="50">
        <v>262.3</v>
      </c>
      <c r="DJ10" s="50"/>
      <c r="DK10" s="50">
        <v>270.3</v>
      </c>
      <c r="DL10" s="50"/>
      <c r="DM10" s="50">
        <v>289.7</v>
      </c>
      <c r="DO10" s="50">
        <v>303</v>
      </c>
      <c r="DQ10" s="50">
        <v>313.8</v>
      </c>
      <c r="DS10" s="50">
        <v>321.89999999999998</v>
      </c>
      <c r="DU10" s="50">
        <v>341.5</v>
      </c>
      <c r="DW10" s="50">
        <v>349.9</v>
      </c>
      <c r="DY10" s="50">
        <v>356.1</v>
      </c>
      <c r="EA10" s="50">
        <v>361.9</v>
      </c>
      <c r="EC10" s="50">
        <v>378.2</v>
      </c>
      <c r="EE10" s="50">
        <v>404.4</v>
      </c>
      <c r="EG10" s="50">
        <v>417.9</v>
      </c>
      <c r="EI10" s="50">
        <v>424.9</v>
      </c>
      <c r="EK10" s="50">
        <v>445.4</v>
      </c>
      <c r="EL10" s="50"/>
      <c r="EM10" s="50">
        <v>442.1</v>
      </c>
      <c r="EO10" s="50">
        <v>430.2</v>
      </c>
      <c r="EQ10" s="50">
        <v>424.1</v>
      </c>
      <c r="ES10" s="50">
        <v>425.6</v>
      </c>
      <c r="EU10" s="50">
        <v>420.6</v>
      </c>
      <c r="EW10" s="50">
        <v>416</v>
      </c>
      <c r="EX10" s="50"/>
      <c r="EY10" s="50">
        <v>421.1</v>
      </c>
      <c r="EZ10" s="50"/>
      <c r="FA10" s="50">
        <v>441</v>
      </c>
      <c r="FB10" s="50"/>
      <c r="FC10" s="50">
        <v>441.7</v>
      </c>
      <c r="FD10" s="50"/>
      <c r="FE10" s="50">
        <v>451.6</v>
      </c>
      <c r="FF10" s="50"/>
      <c r="FG10" s="50">
        <v>469.2</v>
      </c>
      <c r="FH10" s="50"/>
      <c r="FI10" s="50">
        <v>497.7</v>
      </c>
      <c r="FJ10" s="50"/>
      <c r="FK10" s="50">
        <v>507.6</v>
      </c>
      <c r="FL10" s="50"/>
      <c r="FM10" s="50">
        <v>518.20000000000005</v>
      </c>
      <c r="FN10" s="50"/>
      <c r="FO10" s="50">
        <v>526.70000000000005</v>
      </c>
      <c r="FQ10" s="50">
        <v>540.70000000000005</v>
      </c>
      <c r="FS10" s="50">
        <v>539.4</v>
      </c>
      <c r="FU10" s="50">
        <v>535</v>
      </c>
      <c r="FW10" s="50">
        <v>538.4</v>
      </c>
      <c r="FX10" s="105"/>
      <c r="FY10" s="117"/>
    </row>
    <row r="11" spans="1:181" ht="15" x14ac:dyDescent="0.25">
      <c r="A11" s="13" t="s">
        <v>63</v>
      </c>
      <c r="B11" s="1"/>
      <c r="C11" s="62">
        <v>0.5</v>
      </c>
      <c r="D11" s="38"/>
      <c r="E11" s="37">
        <v>0.5</v>
      </c>
      <c r="F11" s="38"/>
      <c r="G11" s="37">
        <v>0.5</v>
      </c>
      <c r="H11" s="38"/>
      <c r="I11" s="37">
        <v>0.9</v>
      </c>
      <c r="J11" s="38"/>
      <c r="K11" s="37">
        <v>0.6</v>
      </c>
      <c r="L11" s="38"/>
      <c r="M11" s="37">
        <v>0.5</v>
      </c>
      <c r="N11" s="38"/>
      <c r="O11" s="37">
        <v>0.5</v>
      </c>
      <c r="P11" s="38"/>
      <c r="Q11" s="37">
        <v>0.4</v>
      </c>
      <c r="R11" s="38"/>
      <c r="S11" s="37">
        <v>0.3</v>
      </c>
      <c r="T11" s="39"/>
      <c r="U11" s="37">
        <v>0.3</v>
      </c>
      <c r="V11" s="37"/>
      <c r="W11" s="37">
        <v>0.2</v>
      </c>
      <c r="X11" s="37"/>
      <c r="Y11" s="37">
        <v>0.2</v>
      </c>
      <c r="Z11" s="37"/>
      <c r="AA11" s="37">
        <v>0.2</v>
      </c>
      <c r="AB11" s="39"/>
      <c r="AC11" s="37">
        <v>0.1</v>
      </c>
      <c r="AD11" s="39"/>
      <c r="AE11" s="37">
        <v>0.1</v>
      </c>
      <c r="AF11" s="39"/>
      <c r="AG11" s="37">
        <v>0</v>
      </c>
      <c r="AH11" s="37"/>
      <c r="AI11" s="37">
        <v>0</v>
      </c>
      <c r="AJ11" s="39"/>
      <c r="AK11" s="37">
        <v>0</v>
      </c>
      <c r="AL11" s="39"/>
      <c r="AM11" s="37">
        <v>0</v>
      </c>
      <c r="AN11" s="39"/>
      <c r="AO11" s="37">
        <v>3.9</v>
      </c>
      <c r="AP11" s="39"/>
      <c r="AQ11" s="37">
        <v>6.5</v>
      </c>
      <c r="AR11" s="37"/>
      <c r="AS11" s="37">
        <v>7.2</v>
      </c>
      <c r="AT11" s="37"/>
      <c r="AU11" s="37">
        <v>11.6</v>
      </c>
      <c r="AV11" s="37"/>
      <c r="AW11" s="37">
        <v>8.3000000000000007</v>
      </c>
      <c r="AX11" s="37"/>
      <c r="AY11" s="37">
        <v>7.7</v>
      </c>
      <c r="AZ11" s="37"/>
      <c r="BA11" s="37">
        <v>8.1999999999999993</v>
      </c>
      <c r="BB11" s="37"/>
      <c r="BC11" s="37">
        <v>8.6</v>
      </c>
      <c r="BD11" s="37"/>
      <c r="BE11" s="37">
        <v>8.1</v>
      </c>
      <c r="BF11" s="37"/>
      <c r="BG11" s="50">
        <v>8.5</v>
      </c>
      <c r="BH11" s="50"/>
      <c r="BI11" s="50">
        <v>10.199999999999999</v>
      </c>
      <c r="BJ11" s="50"/>
      <c r="BK11" s="50">
        <v>10.5</v>
      </c>
      <c r="BL11" s="50"/>
      <c r="BM11" s="50">
        <v>10.8</v>
      </c>
      <c r="BN11" s="50"/>
      <c r="BO11" s="50">
        <v>10.8</v>
      </c>
      <c r="BP11" s="50"/>
      <c r="BQ11" s="50">
        <v>12</v>
      </c>
      <c r="BR11" s="50"/>
      <c r="BS11" s="50">
        <v>12.2</v>
      </c>
      <c r="BT11" s="50"/>
      <c r="BU11" s="50">
        <v>12.1</v>
      </c>
      <c r="BV11" s="50"/>
      <c r="BW11" s="50">
        <v>12</v>
      </c>
      <c r="BX11" s="50"/>
      <c r="BY11" s="50">
        <v>12.9</v>
      </c>
      <c r="BZ11" s="50"/>
      <c r="CA11" s="50">
        <v>13.1</v>
      </c>
      <c r="CB11" s="50"/>
      <c r="CC11" s="50">
        <v>13.5</v>
      </c>
      <c r="CD11" s="50"/>
      <c r="CE11" s="50">
        <v>13.2</v>
      </c>
      <c r="CF11" s="50"/>
      <c r="CG11" s="50">
        <v>13.6</v>
      </c>
      <c r="CH11" s="50"/>
      <c r="CI11" s="50">
        <v>12.7</v>
      </c>
      <c r="CJ11" s="50"/>
      <c r="CK11" s="50">
        <v>12.8</v>
      </c>
      <c r="CL11" s="50"/>
      <c r="CM11" s="50">
        <v>12.1</v>
      </c>
      <c r="CN11" s="50"/>
      <c r="CO11" s="50">
        <v>12.6</v>
      </c>
      <c r="CP11" s="50"/>
      <c r="CQ11" s="50">
        <v>12</v>
      </c>
      <c r="CR11" s="50"/>
      <c r="CS11" s="50">
        <v>11.5</v>
      </c>
      <c r="CT11" s="50"/>
      <c r="CU11" s="50">
        <v>10.8</v>
      </c>
      <c r="CV11" s="50"/>
      <c r="CW11" s="50">
        <v>10.9</v>
      </c>
      <c r="CX11" s="50"/>
      <c r="CY11" s="50">
        <v>10.7</v>
      </c>
      <c r="CZ11" s="50"/>
      <c r="DA11" s="50">
        <v>10.6</v>
      </c>
      <c r="DB11" s="50"/>
      <c r="DC11" s="50">
        <v>10.1</v>
      </c>
      <c r="DD11" s="50"/>
      <c r="DE11" s="50">
        <v>10.5</v>
      </c>
      <c r="DF11" s="50"/>
      <c r="DG11" s="50">
        <v>10.3</v>
      </c>
      <c r="DH11" s="50"/>
      <c r="DI11" s="50">
        <v>10.199999999999999</v>
      </c>
      <c r="DJ11" s="50"/>
      <c r="DK11" s="50">
        <v>10.3</v>
      </c>
      <c r="DL11" s="50"/>
      <c r="DM11" s="50">
        <v>11.7</v>
      </c>
      <c r="DO11" s="50">
        <v>12.2</v>
      </c>
      <c r="DQ11" s="50">
        <v>12.4</v>
      </c>
      <c r="DS11" s="50">
        <v>12.2</v>
      </c>
      <c r="DU11" s="50">
        <v>13.1</v>
      </c>
      <c r="DW11" s="50">
        <v>12.9</v>
      </c>
      <c r="DY11" s="50">
        <v>12.8</v>
      </c>
      <c r="EA11" s="50">
        <v>12.9</v>
      </c>
      <c r="EC11" s="50">
        <v>14.2</v>
      </c>
      <c r="EE11" s="50">
        <v>15.1</v>
      </c>
      <c r="EG11" s="50">
        <v>15.1</v>
      </c>
      <c r="EI11" s="50">
        <v>14.4</v>
      </c>
      <c r="EK11" s="50">
        <v>15.8</v>
      </c>
      <c r="EL11" s="50"/>
      <c r="EM11" s="50">
        <v>15.4</v>
      </c>
      <c r="EO11" s="50">
        <v>14.7</v>
      </c>
      <c r="EQ11" s="50">
        <v>13.8</v>
      </c>
      <c r="ES11" s="50">
        <v>15.4</v>
      </c>
      <c r="EU11" s="50">
        <v>16.399999999999999</v>
      </c>
      <c r="EW11" s="50">
        <v>17.100000000000001</v>
      </c>
      <c r="EX11" s="50"/>
      <c r="EY11" s="50">
        <v>17.399999999999999</v>
      </c>
      <c r="EZ11" s="50"/>
      <c r="FA11" s="50">
        <v>19.8</v>
      </c>
      <c r="FB11" s="50"/>
      <c r="FC11" s="50">
        <v>20.8</v>
      </c>
      <c r="FD11" s="50"/>
      <c r="FE11" s="50">
        <v>21.6</v>
      </c>
      <c r="FF11" s="50"/>
      <c r="FG11" s="50">
        <v>21.9</v>
      </c>
      <c r="FH11" s="50"/>
      <c r="FI11" s="50">
        <v>24.3</v>
      </c>
      <c r="FJ11" s="50"/>
      <c r="FK11" s="50">
        <v>25.1</v>
      </c>
      <c r="FL11" s="50"/>
      <c r="FM11" s="50">
        <v>24.8</v>
      </c>
      <c r="FN11" s="50"/>
      <c r="FO11" s="50">
        <v>23.5</v>
      </c>
      <c r="FQ11" s="50">
        <v>24.1</v>
      </c>
      <c r="FS11" s="50">
        <v>24.1</v>
      </c>
      <c r="FU11" s="50">
        <v>23.9</v>
      </c>
      <c r="FW11" s="50">
        <v>23.2</v>
      </c>
      <c r="FX11" s="105"/>
      <c r="FY11" s="117"/>
    </row>
    <row r="12" spans="1:181" ht="15" x14ac:dyDescent="0.25">
      <c r="A12" s="13" t="s">
        <v>44</v>
      </c>
      <c r="B12" s="1"/>
      <c r="C12" s="65">
        <v>4.9000000000000004</v>
      </c>
      <c r="D12" s="38"/>
      <c r="E12" s="40">
        <v>4.5999999999999996</v>
      </c>
      <c r="F12" s="38"/>
      <c r="G12" s="40">
        <v>4.8</v>
      </c>
      <c r="H12" s="38"/>
      <c r="I12" s="40">
        <v>4.8</v>
      </c>
      <c r="J12" s="38"/>
      <c r="K12" s="40">
        <v>5.0999999999999996</v>
      </c>
      <c r="L12" s="38"/>
      <c r="M12" s="40">
        <v>5.5</v>
      </c>
      <c r="N12" s="38"/>
      <c r="O12" s="40">
        <v>6.1</v>
      </c>
      <c r="P12" s="38"/>
      <c r="Q12" s="40">
        <v>6.2</v>
      </c>
      <c r="R12" s="38"/>
      <c r="S12" s="40">
        <v>6.7</v>
      </c>
      <c r="T12" s="39"/>
      <c r="U12" s="40">
        <v>6.9</v>
      </c>
      <c r="V12" s="37"/>
      <c r="W12" s="40">
        <v>7.7</v>
      </c>
      <c r="X12" s="37"/>
      <c r="Y12" s="40">
        <v>8.4</v>
      </c>
      <c r="Z12" s="37"/>
      <c r="AA12" s="40">
        <v>5.8</v>
      </c>
      <c r="AB12" s="39"/>
      <c r="AC12" s="40">
        <v>4.0999999999999996</v>
      </c>
      <c r="AD12" s="39"/>
      <c r="AE12" s="40">
        <v>4.3</v>
      </c>
      <c r="AF12" s="39"/>
      <c r="AG12" s="40">
        <v>5</v>
      </c>
      <c r="AH12" s="37"/>
      <c r="AI12" s="40">
        <v>7.1</v>
      </c>
      <c r="AJ12" s="39"/>
      <c r="AK12" s="40">
        <v>4.2</v>
      </c>
      <c r="AL12" s="39"/>
      <c r="AM12" s="40">
        <v>4.5</v>
      </c>
      <c r="AN12" s="39"/>
      <c r="AO12" s="40">
        <v>5.7</v>
      </c>
      <c r="AP12" s="39"/>
      <c r="AQ12" s="40">
        <v>4.7</v>
      </c>
      <c r="AR12" s="37"/>
      <c r="AS12" s="40">
        <v>4.0999999999999996</v>
      </c>
      <c r="AT12" s="37"/>
      <c r="AU12" s="40">
        <v>4.2</v>
      </c>
      <c r="AV12" s="37"/>
      <c r="AW12" s="40">
        <v>4.7</v>
      </c>
      <c r="AX12" s="37"/>
      <c r="AY12" s="40">
        <v>5.9</v>
      </c>
      <c r="AZ12" s="37"/>
      <c r="BA12" s="40">
        <v>8</v>
      </c>
      <c r="BB12" s="37"/>
      <c r="BC12" s="40">
        <v>3.8</v>
      </c>
      <c r="BD12" s="37"/>
      <c r="BE12" s="40">
        <v>3.7</v>
      </c>
      <c r="BF12" s="37"/>
      <c r="BG12" s="51">
        <v>8.5</v>
      </c>
      <c r="BH12" s="50"/>
      <c r="BI12" s="51">
        <v>6</v>
      </c>
      <c r="BJ12" s="50"/>
      <c r="BK12" s="51">
        <v>5.3</v>
      </c>
      <c r="BL12" s="50"/>
      <c r="BM12" s="51">
        <v>4.8</v>
      </c>
      <c r="BN12" s="50"/>
      <c r="BO12" s="51">
        <v>5.5</v>
      </c>
      <c r="BP12" s="50"/>
      <c r="BQ12" s="51">
        <v>5.8</v>
      </c>
      <c r="BR12" s="50"/>
      <c r="BS12" s="51">
        <v>6</v>
      </c>
      <c r="BT12" s="50"/>
      <c r="BU12" s="51">
        <v>6.6</v>
      </c>
      <c r="BV12" s="50"/>
      <c r="BW12" s="51">
        <v>9.8000000000000007</v>
      </c>
      <c r="BX12" s="50"/>
      <c r="BY12" s="51">
        <v>9</v>
      </c>
      <c r="BZ12" s="50"/>
      <c r="CA12" s="51">
        <v>10.9</v>
      </c>
      <c r="CB12" s="50"/>
      <c r="CC12" s="51">
        <v>10.5</v>
      </c>
      <c r="CD12" s="50"/>
      <c r="CE12" s="51">
        <v>10.9</v>
      </c>
      <c r="CF12" s="50"/>
      <c r="CG12" s="51">
        <v>8.3000000000000007</v>
      </c>
      <c r="CH12" s="50"/>
      <c r="CI12" s="51">
        <v>11</v>
      </c>
      <c r="CJ12" s="50"/>
      <c r="CK12" s="51">
        <v>10.6</v>
      </c>
      <c r="CL12" s="50"/>
      <c r="CM12" s="51">
        <v>12.2</v>
      </c>
      <c r="CN12" s="50"/>
      <c r="CO12" s="51">
        <v>10.3</v>
      </c>
      <c r="CP12" s="50"/>
      <c r="CQ12" s="51">
        <v>12</v>
      </c>
      <c r="CR12" s="50"/>
      <c r="CS12" s="51">
        <v>12.1</v>
      </c>
      <c r="CT12" s="50"/>
      <c r="CU12" s="51">
        <v>14.3</v>
      </c>
      <c r="CV12" s="50"/>
      <c r="CW12" s="51">
        <v>12.4</v>
      </c>
      <c r="CX12" s="50"/>
      <c r="CY12" s="51">
        <v>12</v>
      </c>
      <c r="CZ12" s="50"/>
      <c r="DA12" s="51">
        <v>13.2</v>
      </c>
      <c r="DB12" s="50"/>
      <c r="DC12" s="51">
        <v>14.7</v>
      </c>
      <c r="DD12" s="50"/>
      <c r="DE12" s="51">
        <v>13.7</v>
      </c>
      <c r="DF12" s="50"/>
      <c r="DG12" s="51">
        <v>14.2</v>
      </c>
      <c r="DH12" s="50"/>
      <c r="DI12" s="51">
        <v>14.8</v>
      </c>
      <c r="DJ12" s="50"/>
      <c r="DK12" s="51">
        <v>15</v>
      </c>
      <c r="DL12" s="50"/>
      <c r="DM12" s="51">
        <v>14</v>
      </c>
      <c r="DO12" s="51">
        <v>16.8</v>
      </c>
      <c r="DQ12" s="51">
        <v>16.600000000000001</v>
      </c>
      <c r="DS12" s="51">
        <v>19.7</v>
      </c>
      <c r="DU12" s="51">
        <v>16</v>
      </c>
      <c r="DW12" s="51">
        <v>15.9</v>
      </c>
      <c r="DY12" s="51">
        <v>17</v>
      </c>
      <c r="EA12" s="51">
        <v>14.3</v>
      </c>
      <c r="EC12" s="51">
        <v>13.9</v>
      </c>
      <c r="EE12" s="51">
        <v>7</v>
      </c>
      <c r="EG12" s="51">
        <v>14.4</v>
      </c>
      <c r="EI12" s="51">
        <v>11.7</v>
      </c>
      <c r="EK12" s="51">
        <v>10.5</v>
      </c>
      <c r="EL12" s="50"/>
      <c r="EM12" s="51">
        <v>12.6</v>
      </c>
      <c r="EO12" s="51">
        <v>18.3</v>
      </c>
      <c r="EQ12" s="51">
        <v>17.8</v>
      </c>
      <c r="ES12" s="51">
        <v>16.399999999999999</v>
      </c>
      <c r="EU12" s="51">
        <v>23.3</v>
      </c>
      <c r="EW12" s="51">
        <v>25.9</v>
      </c>
      <c r="EX12" s="50"/>
      <c r="EY12" s="51">
        <v>15.3</v>
      </c>
      <c r="EZ12" s="50"/>
      <c r="FA12" s="51">
        <v>17.100000000000001</v>
      </c>
      <c r="FB12" s="50"/>
      <c r="FC12" s="51">
        <v>16.100000000000001</v>
      </c>
      <c r="FD12" s="50"/>
      <c r="FE12" s="51">
        <v>18.399999999999999</v>
      </c>
      <c r="FF12" s="50"/>
      <c r="FG12" s="51">
        <v>16.899999999999999</v>
      </c>
      <c r="FH12" s="50"/>
      <c r="FI12" s="51">
        <v>16.2</v>
      </c>
      <c r="FJ12" s="50"/>
      <c r="FK12" s="51">
        <v>17.600000000000001</v>
      </c>
      <c r="FL12" s="50"/>
      <c r="FM12" s="51">
        <v>22.9</v>
      </c>
      <c r="FN12" s="50"/>
      <c r="FO12" s="51">
        <v>20.9</v>
      </c>
      <c r="FQ12" s="51">
        <v>19</v>
      </c>
      <c r="FS12" s="51">
        <v>18.899999999999999</v>
      </c>
      <c r="FU12" s="51">
        <v>21</v>
      </c>
      <c r="FW12" s="51">
        <v>18.399999999999999</v>
      </c>
      <c r="FX12" s="105"/>
      <c r="FY12" s="117"/>
    </row>
    <row r="13" spans="1:181" ht="15" x14ac:dyDescent="0.25">
      <c r="A13" s="15" t="s">
        <v>45</v>
      </c>
      <c r="B13" s="1"/>
      <c r="C13" s="62">
        <v>39.200000000000003</v>
      </c>
      <c r="D13" s="38"/>
      <c r="E13" s="37">
        <v>42.5</v>
      </c>
      <c r="F13" s="38"/>
      <c r="G13" s="37">
        <v>44.3</v>
      </c>
      <c r="H13" s="38"/>
      <c r="I13" s="37">
        <v>46.1</v>
      </c>
      <c r="J13" s="38"/>
      <c r="K13" s="37">
        <v>47.7</v>
      </c>
      <c r="L13" s="38"/>
      <c r="M13" s="37">
        <v>50.3</v>
      </c>
      <c r="N13" s="38"/>
      <c r="O13" s="37">
        <v>51.6</v>
      </c>
      <c r="P13" s="38"/>
      <c r="Q13" s="37">
        <v>51.6</v>
      </c>
      <c r="R13" s="38"/>
      <c r="S13" s="37">
        <v>53</v>
      </c>
      <c r="T13" s="39"/>
      <c r="U13" s="37">
        <v>55.1</v>
      </c>
      <c r="V13" s="37"/>
      <c r="W13" s="37">
        <v>55.4</v>
      </c>
      <c r="X13" s="37"/>
      <c r="Y13" s="37">
        <v>55.8</v>
      </c>
      <c r="Z13" s="37"/>
      <c r="AA13" s="37">
        <v>57.4</v>
      </c>
      <c r="AB13" s="39"/>
      <c r="AC13" s="37">
        <v>58.3</v>
      </c>
      <c r="AD13" s="39"/>
      <c r="AE13" s="37">
        <v>61.1</v>
      </c>
      <c r="AF13" s="39"/>
      <c r="AG13" s="37">
        <v>63.2</v>
      </c>
      <c r="AH13" s="37"/>
      <c r="AI13" s="37">
        <v>70.8</v>
      </c>
      <c r="AJ13" s="39"/>
      <c r="AK13" s="37">
        <v>75</v>
      </c>
      <c r="AL13" s="39"/>
      <c r="AM13" s="37">
        <v>80.099999999999994</v>
      </c>
      <c r="AN13" s="39"/>
      <c r="AO13" s="37">
        <v>86.3</v>
      </c>
      <c r="AP13" s="39"/>
      <c r="AQ13" s="37">
        <v>87.9</v>
      </c>
      <c r="AR13" s="37"/>
      <c r="AS13" s="37">
        <v>92.4</v>
      </c>
      <c r="AT13" s="37"/>
      <c r="AU13" s="37">
        <v>100.3</v>
      </c>
      <c r="AV13" s="37"/>
      <c r="AW13" s="37">
        <v>100.1</v>
      </c>
      <c r="AX13" s="37"/>
      <c r="AY13" s="37">
        <v>103.3</v>
      </c>
      <c r="AZ13" s="37"/>
      <c r="BA13" s="37">
        <v>111.8</v>
      </c>
      <c r="BB13" s="37"/>
      <c r="BC13" s="37">
        <v>111.7</v>
      </c>
      <c r="BD13" s="37"/>
      <c r="BE13" s="37">
        <v>115.4</v>
      </c>
      <c r="BF13" s="37"/>
      <c r="BG13" s="50">
        <v>123.5</v>
      </c>
      <c r="BH13" s="50"/>
      <c r="BI13" s="50">
        <v>130</v>
      </c>
      <c r="BJ13" s="50"/>
      <c r="BK13" s="50">
        <v>133.69999999999999</v>
      </c>
      <c r="BL13" s="50"/>
      <c r="BM13" s="50">
        <v>138</v>
      </c>
      <c r="BN13" s="50"/>
      <c r="BO13" s="50">
        <v>142.4</v>
      </c>
      <c r="BP13" s="50"/>
      <c r="BQ13" s="50">
        <v>151.80000000000001</v>
      </c>
      <c r="BR13" s="50"/>
      <c r="BS13" s="50">
        <v>155.69999999999999</v>
      </c>
      <c r="BT13" s="50"/>
      <c r="BU13" s="50">
        <v>159.30000000000001</v>
      </c>
      <c r="BV13" s="50"/>
      <c r="BW13" s="50">
        <v>164.7</v>
      </c>
      <c r="BX13" s="50"/>
      <c r="BY13" s="50">
        <v>169.4</v>
      </c>
      <c r="BZ13" s="50"/>
      <c r="CA13" s="50">
        <v>172.7</v>
      </c>
      <c r="CB13" s="50"/>
      <c r="CC13" s="50">
        <v>175.3</v>
      </c>
      <c r="CD13" s="50"/>
      <c r="CE13" s="50">
        <v>176.9</v>
      </c>
      <c r="CF13" s="50"/>
      <c r="CG13" s="50">
        <v>179.8</v>
      </c>
      <c r="CH13" s="50"/>
      <c r="CI13" s="50">
        <v>181.7</v>
      </c>
      <c r="CJ13" s="50"/>
      <c r="CK13" s="50">
        <v>185.1</v>
      </c>
      <c r="CL13" s="50"/>
      <c r="CM13" s="50">
        <f>SUM(CM10:CM12)</f>
        <v>194.2</v>
      </c>
      <c r="CN13" s="50"/>
      <c r="CO13" s="50">
        <f>SUM(CO10:CO12)</f>
        <v>203.1</v>
      </c>
      <c r="CP13" s="50"/>
      <c r="CQ13" s="50">
        <f>SUM(CQ10:CQ12)</f>
        <v>210.2</v>
      </c>
      <c r="CR13" s="50"/>
      <c r="CS13" s="50">
        <f>SUM(CS10:CS12)</f>
        <v>217.79999999999998</v>
      </c>
      <c r="CT13" s="50"/>
      <c r="CU13" s="50">
        <f>SUM(CU10:CU12)</f>
        <v>227.90000000000003</v>
      </c>
      <c r="CV13" s="50"/>
      <c r="CW13" s="50">
        <f>SUM(CW10:CW12)</f>
        <v>238.5</v>
      </c>
      <c r="CX13" s="50"/>
      <c r="CY13" s="50">
        <f>SUM(CY10:CY12)</f>
        <v>246.6</v>
      </c>
      <c r="CZ13" s="50"/>
      <c r="DA13" s="79">
        <f>SUM(DA10:DA12)</f>
        <v>256.2</v>
      </c>
      <c r="DB13" s="50"/>
      <c r="DC13" s="79">
        <v>262.8</v>
      </c>
      <c r="DD13" s="50"/>
      <c r="DE13" s="79">
        <v>276</v>
      </c>
      <c r="DF13" s="50"/>
      <c r="DG13" s="79">
        <v>283.89999999999998</v>
      </c>
      <c r="DH13" s="50"/>
      <c r="DI13" s="79">
        <f>SUM(DI10:DI12)</f>
        <v>287.3</v>
      </c>
      <c r="DJ13" s="50"/>
      <c r="DK13" s="79">
        <f>SUM(DK10:DK12)</f>
        <v>295.60000000000002</v>
      </c>
      <c r="DL13" s="50"/>
      <c r="DM13" s="79">
        <f>SUM(DM10:DM12)</f>
        <v>315.39999999999998</v>
      </c>
      <c r="DO13" s="79">
        <f>SUM(DO10:DO12)</f>
        <v>332</v>
      </c>
      <c r="DQ13" s="79">
        <f>SUM(DQ10:DQ12)</f>
        <v>342.8</v>
      </c>
      <c r="DS13" s="79">
        <f>SUM(DS10:DS12)</f>
        <v>353.79999999999995</v>
      </c>
      <c r="DU13" s="79">
        <f>SUM(DU10:DU12)</f>
        <v>370.6</v>
      </c>
      <c r="DW13" s="79">
        <f>SUM(DW10:DW12)</f>
        <v>378.69999999999993</v>
      </c>
      <c r="DY13" s="79">
        <f>SUM(DY10:DY12)</f>
        <v>385.90000000000003</v>
      </c>
      <c r="EA13" s="79">
        <f>SUM(EA10:EA12)</f>
        <v>389.09999999999997</v>
      </c>
      <c r="EC13" s="79">
        <f>SUM(EC10:EC12)</f>
        <v>406.29999999999995</v>
      </c>
      <c r="EE13" s="79">
        <f>SUM(EE10:EE12)</f>
        <v>426.5</v>
      </c>
      <c r="EG13" s="79">
        <f>SUM(EG10:EG12)</f>
        <v>447.4</v>
      </c>
      <c r="EI13" s="79">
        <f>SUM(EI10:EI12)</f>
        <v>450.99999999999994</v>
      </c>
      <c r="EK13" s="79">
        <f>SUM(EK10:EK12)</f>
        <v>471.7</v>
      </c>
      <c r="EL13" s="50"/>
      <c r="EM13" s="79">
        <f>SUM(EM10:EM12)</f>
        <v>470.1</v>
      </c>
      <c r="EO13" s="79">
        <f>SUM(EO10:EO12)</f>
        <v>463.2</v>
      </c>
      <c r="EQ13" s="79">
        <f>SUM(EQ10:EQ12)</f>
        <v>455.70000000000005</v>
      </c>
      <c r="ES13" s="79">
        <f>SUM(ES10:ES12)</f>
        <v>457.4</v>
      </c>
      <c r="EU13" s="79">
        <f>SUM(EU10:EU12)</f>
        <v>460.3</v>
      </c>
      <c r="EW13" s="79">
        <f>SUM(EW10:EW12)</f>
        <v>459</v>
      </c>
      <c r="EX13" s="50"/>
      <c r="EY13" s="79">
        <f>SUM(EY10:EY12)</f>
        <v>453.8</v>
      </c>
      <c r="EZ13" s="50"/>
      <c r="FA13" s="79">
        <f>SUM(FA10:FA12)</f>
        <v>477.90000000000003</v>
      </c>
      <c r="FB13" s="50"/>
      <c r="FC13" s="79">
        <f>SUM(FC10:FC12)</f>
        <v>478.6</v>
      </c>
      <c r="FD13" s="50"/>
      <c r="FE13" s="79">
        <f>SUM(FE10:FE12)</f>
        <v>491.6</v>
      </c>
      <c r="FF13" s="50"/>
      <c r="FG13" s="79">
        <f>SUM(FG10:FG12)</f>
        <v>507.99999999999994</v>
      </c>
      <c r="FH13" s="50"/>
      <c r="FI13" s="79">
        <f>SUM(FI10:FI12)</f>
        <v>538.20000000000005</v>
      </c>
      <c r="FJ13" s="50"/>
      <c r="FK13" s="79">
        <f>SUM(FK10:FK12)</f>
        <v>550.30000000000007</v>
      </c>
      <c r="FL13" s="50"/>
      <c r="FM13" s="79">
        <f>SUM(FM10:FM12)</f>
        <v>565.9</v>
      </c>
      <c r="FN13" s="50"/>
      <c r="FO13" s="79">
        <f>SUM(FO10:FO12)</f>
        <v>571.1</v>
      </c>
      <c r="FQ13" s="79">
        <f>SUM(FQ10:FQ12)</f>
        <v>583.80000000000007</v>
      </c>
      <c r="FS13" s="79">
        <f>SUM(FS10:FS12)</f>
        <v>582.4</v>
      </c>
      <c r="FU13" s="79">
        <f>SUM(FU10:FU12)</f>
        <v>579.9</v>
      </c>
      <c r="FW13" s="79">
        <f>SUM(FW10:FW12)</f>
        <v>580</v>
      </c>
      <c r="FX13" s="105"/>
      <c r="FY13" s="117"/>
    </row>
    <row r="14" spans="1:181" s="46" customFormat="1" ht="15" x14ac:dyDescent="0.25">
      <c r="A14" s="69"/>
      <c r="B14" s="84"/>
      <c r="C14" s="7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O14" s="50"/>
      <c r="DQ14" s="50"/>
      <c r="DS14" s="50"/>
      <c r="DU14" s="50"/>
      <c r="DW14" s="50"/>
      <c r="DY14" s="50"/>
      <c r="EA14" s="50"/>
      <c r="EC14" s="50"/>
      <c r="EE14" s="50"/>
      <c r="EG14" s="50"/>
      <c r="EI14" s="50"/>
      <c r="EK14" s="50"/>
      <c r="EL14" s="50"/>
      <c r="EM14" s="50"/>
      <c r="EO14" s="50"/>
      <c r="EQ14" s="50"/>
      <c r="ES14" s="50"/>
      <c r="EU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Q14" s="50"/>
      <c r="FS14" s="50"/>
      <c r="FU14" s="50"/>
      <c r="FW14" s="50"/>
      <c r="FX14" s="106"/>
      <c r="FY14" s="118"/>
    </row>
    <row r="15" spans="1:181" ht="15" x14ac:dyDescent="0.25">
      <c r="A15" s="11" t="s">
        <v>46</v>
      </c>
      <c r="B15" s="1"/>
      <c r="C15" s="62"/>
      <c r="D15" s="38"/>
      <c r="E15" s="37"/>
      <c r="F15" s="38"/>
      <c r="G15" s="37"/>
      <c r="H15" s="38"/>
      <c r="I15" s="37"/>
      <c r="J15" s="38"/>
      <c r="K15" s="37"/>
      <c r="L15" s="38"/>
      <c r="M15" s="37"/>
      <c r="N15" s="38"/>
      <c r="O15" s="37"/>
      <c r="P15" s="38"/>
      <c r="Q15" s="37"/>
      <c r="R15" s="38"/>
      <c r="S15" s="37"/>
      <c r="T15" s="39"/>
      <c r="U15" s="37"/>
      <c r="V15" s="37"/>
      <c r="W15" s="37"/>
      <c r="X15" s="37"/>
      <c r="Y15" s="37"/>
      <c r="Z15" s="37"/>
      <c r="AA15" s="37"/>
      <c r="AB15" s="39"/>
      <c r="AC15" s="37"/>
      <c r="AD15" s="39"/>
      <c r="AE15" s="37"/>
      <c r="AF15" s="39"/>
      <c r="AG15" s="37"/>
      <c r="AH15" s="37"/>
      <c r="AI15" s="37"/>
      <c r="AJ15" s="39"/>
      <c r="AK15" s="37"/>
      <c r="AL15" s="39"/>
      <c r="AM15" s="37"/>
      <c r="AN15" s="39"/>
      <c r="AO15" s="37"/>
      <c r="AP15" s="39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O15" s="50"/>
      <c r="DQ15" s="50"/>
      <c r="DS15" s="50"/>
      <c r="DU15" s="50"/>
      <c r="DW15" s="50"/>
      <c r="DY15" s="50"/>
      <c r="EA15" s="50"/>
      <c r="EC15" s="50"/>
      <c r="EE15" s="50"/>
      <c r="EG15" s="50"/>
      <c r="EI15" s="50"/>
      <c r="EK15" s="50"/>
      <c r="EL15" s="50"/>
      <c r="EM15" s="50"/>
      <c r="EO15" s="50"/>
      <c r="EQ15" s="50"/>
      <c r="ES15" s="50"/>
      <c r="EU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Q15" s="50"/>
      <c r="FS15" s="50"/>
      <c r="FU15" s="50"/>
      <c r="FW15" s="50"/>
      <c r="FX15" s="105"/>
      <c r="FY15" s="117"/>
    </row>
    <row r="16" spans="1:181" ht="15" x14ac:dyDescent="0.25">
      <c r="A16" s="13" t="s">
        <v>47</v>
      </c>
      <c r="B16" s="1"/>
      <c r="C16" s="62">
        <v>8.6999999999999993</v>
      </c>
      <c r="D16" s="38"/>
      <c r="E16" s="37">
        <v>8.6</v>
      </c>
      <c r="F16" s="38"/>
      <c r="G16" s="37">
        <v>9.1</v>
      </c>
      <c r="H16" s="38"/>
      <c r="I16" s="37">
        <v>8.8000000000000007</v>
      </c>
      <c r="J16" s="38"/>
      <c r="K16" s="37">
        <v>9.8000000000000007</v>
      </c>
      <c r="L16" s="38"/>
      <c r="M16" s="37">
        <v>9.4</v>
      </c>
      <c r="N16" s="38"/>
      <c r="O16" s="37">
        <v>10</v>
      </c>
      <c r="P16" s="38"/>
      <c r="Q16" s="37">
        <v>9.8000000000000007</v>
      </c>
      <c r="R16" s="38"/>
      <c r="S16" s="37">
        <v>10.6</v>
      </c>
      <c r="T16" s="39"/>
      <c r="U16" s="41">
        <v>10</v>
      </c>
      <c r="V16" s="37"/>
      <c r="W16" s="37">
        <v>10.9</v>
      </c>
      <c r="X16" s="37"/>
      <c r="Y16" s="37">
        <v>9.5</v>
      </c>
      <c r="Z16" s="37"/>
      <c r="AA16" s="37">
        <v>11.9</v>
      </c>
      <c r="AB16" s="39"/>
      <c r="AC16" s="37">
        <v>13.1</v>
      </c>
      <c r="AD16" s="39"/>
      <c r="AE16" s="37">
        <v>13.6</v>
      </c>
      <c r="AF16" s="39"/>
      <c r="AG16" s="37">
        <v>16.8</v>
      </c>
      <c r="AH16" s="37"/>
      <c r="AI16" s="37">
        <v>17.7</v>
      </c>
      <c r="AJ16" s="39"/>
      <c r="AK16" s="37">
        <v>16.7</v>
      </c>
      <c r="AL16" s="39"/>
      <c r="AM16" s="37">
        <v>16.8</v>
      </c>
      <c r="AN16" s="39"/>
      <c r="AO16" s="37">
        <v>17.8</v>
      </c>
      <c r="AP16" s="39"/>
      <c r="AQ16" s="37">
        <v>17.100000000000001</v>
      </c>
      <c r="AR16" s="37"/>
      <c r="AS16" s="37">
        <v>16.5</v>
      </c>
      <c r="AT16" s="37"/>
      <c r="AU16" s="37">
        <v>16.899999999999999</v>
      </c>
      <c r="AV16" s="37"/>
      <c r="AW16" s="37">
        <v>16.399999999999999</v>
      </c>
      <c r="AX16" s="37"/>
      <c r="AY16" s="37">
        <v>16.100000000000001</v>
      </c>
      <c r="AZ16" s="37"/>
      <c r="BA16" s="37">
        <v>14</v>
      </c>
      <c r="BB16" s="37"/>
      <c r="BC16" s="37">
        <v>16.100000000000001</v>
      </c>
      <c r="BD16" s="37"/>
      <c r="BE16" s="37">
        <v>15</v>
      </c>
      <c r="BF16" s="37"/>
      <c r="BG16" s="50">
        <v>16.100000000000001</v>
      </c>
      <c r="BH16" s="50"/>
      <c r="BI16" s="50">
        <v>15.4</v>
      </c>
      <c r="BJ16" s="50"/>
      <c r="BK16" s="50">
        <v>15.8</v>
      </c>
      <c r="BL16" s="50"/>
      <c r="BM16" s="50">
        <v>15.7</v>
      </c>
      <c r="BN16" s="50"/>
      <c r="BO16" s="50">
        <v>19.399999999999999</v>
      </c>
      <c r="BP16" s="50"/>
      <c r="BQ16" s="50">
        <v>20.399999999999999</v>
      </c>
      <c r="BR16" s="50"/>
      <c r="BS16" s="50">
        <v>21.7</v>
      </c>
      <c r="BT16" s="50"/>
      <c r="BU16" s="50">
        <v>20.7</v>
      </c>
      <c r="BV16" s="50"/>
      <c r="BW16" s="50">
        <v>21.9</v>
      </c>
      <c r="BX16" s="50"/>
      <c r="BY16" s="50">
        <v>23.1</v>
      </c>
      <c r="BZ16" s="50"/>
      <c r="CA16" s="50">
        <v>20.100000000000001</v>
      </c>
      <c r="CB16" s="50"/>
      <c r="CC16" s="50">
        <v>22.2</v>
      </c>
      <c r="CD16" s="50"/>
      <c r="CE16" s="50">
        <v>25.6</v>
      </c>
      <c r="CF16" s="50"/>
      <c r="CG16" s="50">
        <v>24.4</v>
      </c>
      <c r="CH16" s="50"/>
      <c r="CI16" s="50">
        <v>22</v>
      </c>
      <c r="CJ16" s="50"/>
      <c r="CK16" s="50">
        <v>28.2</v>
      </c>
      <c r="CL16" s="50"/>
      <c r="CM16" s="50">
        <v>30.4</v>
      </c>
      <c r="CN16" s="50"/>
      <c r="CO16" s="50">
        <v>28.5</v>
      </c>
      <c r="CP16" s="50"/>
      <c r="CQ16" s="50">
        <v>28.6</v>
      </c>
      <c r="CR16" s="50"/>
      <c r="CS16" s="50">
        <v>28.9</v>
      </c>
      <c r="CT16" s="50"/>
      <c r="CU16" s="50">
        <v>32.700000000000003</v>
      </c>
      <c r="CV16" s="50"/>
      <c r="CW16" s="50">
        <v>30.1</v>
      </c>
      <c r="CX16" s="50"/>
      <c r="CY16" s="50">
        <v>32.4</v>
      </c>
      <c r="CZ16" s="50"/>
      <c r="DA16" s="50">
        <v>31.3</v>
      </c>
      <c r="DB16" s="50"/>
      <c r="DC16" s="50">
        <v>35.5</v>
      </c>
      <c r="DD16" s="50"/>
      <c r="DE16" s="50">
        <v>32.700000000000003</v>
      </c>
      <c r="DF16" s="50"/>
      <c r="DG16" s="50">
        <v>33.700000000000003</v>
      </c>
      <c r="DH16" s="50"/>
      <c r="DI16" s="50">
        <v>38.200000000000003</v>
      </c>
      <c r="DJ16" s="50"/>
      <c r="DK16" s="50">
        <v>42.5</v>
      </c>
      <c r="DL16" s="50"/>
      <c r="DM16" s="50">
        <v>39.700000000000003</v>
      </c>
      <c r="DO16" s="50">
        <v>41.1</v>
      </c>
      <c r="DQ16" s="50">
        <v>44.5</v>
      </c>
      <c r="DS16" s="50">
        <v>48.7</v>
      </c>
      <c r="DU16" s="50">
        <v>47.3</v>
      </c>
      <c r="DW16" s="50">
        <v>47.9</v>
      </c>
      <c r="DY16" s="50">
        <v>49.4</v>
      </c>
      <c r="EA16" s="50">
        <v>45</v>
      </c>
      <c r="EC16" s="50">
        <v>48.8</v>
      </c>
      <c r="EE16" s="50">
        <v>46.6</v>
      </c>
      <c r="EG16" s="50">
        <v>46.1</v>
      </c>
      <c r="EI16" s="50">
        <v>49.3</v>
      </c>
      <c r="EK16" s="50">
        <v>38.4</v>
      </c>
      <c r="EL16" s="50"/>
      <c r="EM16" s="50">
        <v>63.2</v>
      </c>
      <c r="EO16" s="50">
        <v>67.2</v>
      </c>
      <c r="EQ16" s="50">
        <v>64.400000000000006</v>
      </c>
      <c r="ES16" s="50">
        <v>65.400000000000006</v>
      </c>
      <c r="EU16" s="50">
        <v>66.900000000000006</v>
      </c>
      <c r="EW16" s="50">
        <v>65.3</v>
      </c>
      <c r="EX16" s="50"/>
      <c r="EY16" s="50">
        <v>77.2</v>
      </c>
      <c r="EZ16" s="50"/>
      <c r="FA16" s="50">
        <v>70.2</v>
      </c>
      <c r="FB16" s="50"/>
      <c r="FC16" s="50">
        <v>66.7</v>
      </c>
      <c r="FD16" s="50"/>
      <c r="FE16" s="50">
        <v>66.099999999999994</v>
      </c>
      <c r="FF16" s="50"/>
      <c r="FG16" s="50">
        <v>78.5</v>
      </c>
      <c r="FH16" s="50"/>
      <c r="FI16" s="50">
        <v>75.8</v>
      </c>
      <c r="FJ16" s="50"/>
      <c r="FK16" s="50">
        <v>77.3</v>
      </c>
      <c r="FL16" s="50"/>
      <c r="FM16" s="50">
        <v>77.599999999999994</v>
      </c>
      <c r="FN16" s="50"/>
      <c r="FO16" s="50">
        <v>88.6</v>
      </c>
      <c r="FQ16" s="50">
        <v>83.7</v>
      </c>
      <c r="FS16" s="50">
        <v>85.5</v>
      </c>
      <c r="FU16" s="50">
        <v>79.3</v>
      </c>
      <c r="FW16" s="50">
        <v>88.6</v>
      </c>
      <c r="FX16" s="105"/>
      <c r="FY16" s="117"/>
    </row>
    <row r="17" spans="1:181" ht="15" x14ac:dyDescent="0.25">
      <c r="A17" s="13" t="s">
        <v>48</v>
      </c>
      <c r="B17" s="1"/>
      <c r="C17" s="62">
        <v>5.2</v>
      </c>
      <c r="D17" s="38"/>
      <c r="E17" s="37">
        <v>3.9</v>
      </c>
      <c r="F17" s="38"/>
      <c r="G17" s="37">
        <v>4.5999999999999996</v>
      </c>
      <c r="H17" s="38"/>
      <c r="I17" s="37">
        <v>6.3</v>
      </c>
      <c r="J17" s="38"/>
      <c r="K17" s="37">
        <v>5</v>
      </c>
      <c r="L17" s="38"/>
      <c r="M17" s="37">
        <v>5.6</v>
      </c>
      <c r="N17" s="38"/>
      <c r="O17" s="37">
        <v>5.9</v>
      </c>
      <c r="P17" s="38"/>
      <c r="Q17" s="37">
        <v>3.2</v>
      </c>
      <c r="R17" s="38"/>
      <c r="S17" s="37">
        <v>6.8</v>
      </c>
      <c r="T17" s="39"/>
      <c r="U17" s="41">
        <v>6.3</v>
      </c>
      <c r="V17" s="37"/>
      <c r="W17" s="37">
        <v>6.1</v>
      </c>
      <c r="X17" s="37"/>
      <c r="Y17" s="37">
        <v>17.399999999999999</v>
      </c>
      <c r="Z17" s="37"/>
      <c r="AA17" s="37">
        <v>5.9</v>
      </c>
      <c r="AB17" s="39"/>
      <c r="AC17" s="37">
        <v>7.3</v>
      </c>
      <c r="AD17" s="39"/>
      <c r="AE17" s="37">
        <v>7.3</v>
      </c>
      <c r="AF17" s="39"/>
      <c r="AG17" s="37">
        <v>6.7</v>
      </c>
      <c r="AH17" s="37"/>
      <c r="AI17" s="37">
        <v>7.1</v>
      </c>
      <c r="AJ17" s="39"/>
      <c r="AK17" s="37">
        <v>6.6</v>
      </c>
      <c r="AL17" s="39"/>
      <c r="AM17" s="37">
        <v>7</v>
      </c>
      <c r="AN17" s="39"/>
      <c r="AO17" s="37">
        <v>6.8</v>
      </c>
      <c r="AP17" s="39"/>
      <c r="AQ17" s="37">
        <v>8</v>
      </c>
      <c r="AR17" s="42"/>
      <c r="AS17" s="37">
        <v>6.9</v>
      </c>
      <c r="AT17" s="37"/>
      <c r="AU17" s="37">
        <v>7.9</v>
      </c>
      <c r="AV17" s="37"/>
      <c r="AW17" s="37">
        <v>7.6</v>
      </c>
      <c r="AX17" s="37"/>
      <c r="AY17" s="37">
        <v>6.6</v>
      </c>
      <c r="AZ17" s="37"/>
      <c r="BA17" s="37">
        <v>5.9</v>
      </c>
      <c r="BB17" s="37"/>
      <c r="BC17" s="37">
        <v>7.2</v>
      </c>
      <c r="BD17" s="37"/>
      <c r="BE17" s="37">
        <v>6.8</v>
      </c>
      <c r="BF17" s="37"/>
      <c r="BG17" s="50">
        <v>5.7</v>
      </c>
      <c r="BH17" s="50"/>
      <c r="BI17" s="50">
        <v>6.5</v>
      </c>
      <c r="BJ17" s="50"/>
      <c r="BK17" s="50">
        <v>6</v>
      </c>
      <c r="BL17" s="50"/>
      <c r="BM17" s="50">
        <v>7.4</v>
      </c>
      <c r="BN17" s="50"/>
      <c r="BO17" s="50">
        <v>7.4</v>
      </c>
      <c r="BP17" s="50"/>
      <c r="BQ17" s="50">
        <v>7.3</v>
      </c>
      <c r="BR17" s="50"/>
      <c r="BS17" s="50">
        <v>6.8</v>
      </c>
      <c r="BT17" s="50"/>
      <c r="BU17" s="50">
        <v>9</v>
      </c>
      <c r="BV17" s="50"/>
      <c r="BW17" s="50">
        <v>7.9</v>
      </c>
      <c r="BX17" s="50"/>
      <c r="BY17" s="50">
        <v>8.3000000000000007</v>
      </c>
      <c r="BZ17" s="50"/>
      <c r="CA17" s="50">
        <v>8.6999999999999993</v>
      </c>
      <c r="CB17" s="50"/>
      <c r="CC17" s="50">
        <v>9.5</v>
      </c>
      <c r="CD17" s="50"/>
      <c r="CE17" s="50">
        <v>8.1999999999999993</v>
      </c>
      <c r="CF17" s="50"/>
      <c r="CG17" s="50">
        <v>8.5</v>
      </c>
      <c r="CH17" s="50"/>
      <c r="CI17" s="50">
        <v>8.6999999999999993</v>
      </c>
      <c r="CJ17" s="50"/>
      <c r="CK17" s="50">
        <v>8.9</v>
      </c>
      <c r="CL17" s="50"/>
      <c r="CM17" s="50">
        <v>9.1</v>
      </c>
      <c r="CN17" s="50"/>
      <c r="CO17" s="50">
        <v>9.1</v>
      </c>
      <c r="CP17" s="50"/>
      <c r="CQ17" s="50">
        <v>9.8000000000000007</v>
      </c>
      <c r="CR17" s="50"/>
      <c r="CS17" s="50">
        <v>9.8000000000000007</v>
      </c>
      <c r="CT17" s="50"/>
      <c r="CU17" s="50">
        <v>12.1</v>
      </c>
      <c r="CV17" s="50"/>
      <c r="CW17" s="50">
        <v>12.6</v>
      </c>
      <c r="CX17" s="50"/>
      <c r="CY17" s="50">
        <v>11</v>
      </c>
      <c r="CZ17" s="50"/>
      <c r="DA17" s="50">
        <v>12.5</v>
      </c>
      <c r="DB17" s="50"/>
      <c r="DC17" s="50">
        <v>13.9</v>
      </c>
      <c r="DD17" s="50"/>
      <c r="DE17" s="50">
        <v>14</v>
      </c>
      <c r="DF17" s="50"/>
      <c r="DG17" s="50">
        <v>14.2</v>
      </c>
      <c r="DH17" s="50"/>
      <c r="DI17" s="50">
        <v>13.4</v>
      </c>
      <c r="DJ17" s="50"/>
      <c r="DK17" s="50">
        <v>14.5</v>
      </c>
      <c r="DL17" s="50"/>
      <c r="DM17" s="50">
        <v>12.7</v>
      </c>
      <c r="DO17" s="50">
        <v>14.1</v>
      </c>
      <c r="DQ17" s="50">
        <v>14.4</v>
      </c>
      <c r="DS17" s="50">
        <v>13.9</v>
      </c>
      <c r="DU17" s="50">
        <v>16.8</v>
      </c>
      <c r="DW17" s="50">
        <v>17.2</v>
      </c>
      <c r="DY17" s="50">
        <v>17.2</v>
      </c>
      <c r="EA17" s="50">
        <v>15</v>
      </c>
      <c r="EC17" s="50">
        <v>14.6</v>
      </c>
      <c r="EE17" s="50">
        <v>17.2</v>
      </c>
      <c r="EG17" s="50">
        <v>22.8</v>
      </c>
      <c r="EI17" s="50">
        <v>46.1</v>
      </c>
      <c r="EK17" s="50">
        <v>16.899999999999999</v>
      </c>
      <c r="EL17" s="50"/>
      <c r="EM17" s="50">
        <v>16.899999999999999</v>
      </c>
      <c r="EO17" s="50">
        <v>20.399999999999999</v>
      </c>
      <c r="EQ17" s="50">
        <v>18.899999999999999</v>
      </c>
      <c r="ES17" s="50">
        <v>32.299999999999997</v>
      </c>
      <c r="EU17" s="50">
        <v>16.600000000000001</v>
      </c>
      <c r="EW17" s="50">
        <v>20.9</v>
      </c>
      <c r="EX17" s="50"/>
      <c r="EY17" s="50">
        <v>18</v>
      </c>
      <c r="EZ17" s="50"/>
      <c r="FA17" s="50">
        <v>20.5</v>
      </c>
      <c r="FB17" s="50"/>
      <c r="FC17" s="50">
        <v>21.3</v>
      </c>
      <c r="FD17" s="50"/>
      <c r="FE17" s="50">
        <v>27.4</v>
      </c>
      <c r="FF17" s="50"/>
      <c r="FG17" s="50">
        <v>23.7</v>
      </c>
      <c r="FH17" s="50"/>
      <c r="FI17" s="50">
        <v>23.2</v>
      </c>
      <c r="FJ17" s="50"/>
      <c r="FK17" s="50">
        <v>29</v>
      </c>
      <c r="FL17" s="50"/>
      <c r="FM17" s="50">
        <v>22</v>
      </c>
      <c r="FN17" s="50"/>
      <c r="FO17" s="50">
        <v>22.1</v>
      </c>
      <c r="FQ17" s="50">
        <v>45.2</v>
      </c>
      <c r="FS17" s="50">
        <v>36.299999999999997</v>
      </c>
      <c r="FU17" s="50">
        <v>57.8</v>
      </c>
      <c r="FW17" s="50">
        <v>24.8</v>
      </c>
      <c r="FX17" s="105"/>
      <c r="FY17" s="117"/>
    </row>
    <row r="18" spans="1:181" ht="15" x14ac:dyDescent="0.25">
      <c r="A18" s="13" t="s">
        <v>49</v>
      </c>
      <c r="B18" s="1"/>
      <c r="C18" s="65">
        <v>2.8</v>
      </c>
      <c r="D18" s="38"/>
      <c r="E18" s="40">
        <v>2.8</v>
      </c>
      <c r="F18" s="38"/>
      <c r="G18" s="40">
        <v>3</v>
      </c>
      <c r="H18" s="38"/>
      <c r="I18" s="40">
        <v>3.3</v>
      </c>
      <c r="J18" s="38"/>
      <c r="K18" s="40">
        <v>3.5</v>
      </c>
      <c r="L18" s="38"/>
      <c r="M18" s="40">
        <v>3.3</v>
      </c>
      <c r="N18" s="38"/>
      <c r="O18" s="40">
        <v>4.2</v>
      </c>
      <c r="P18" s="38"/>
      <c r="Q18" s="40">
        <v>3.3</v>
      </c>
      <c r="R18" s="38"/>
      <c r="S18" s="40">
        <v>4.3</v>
      </c>
      <c r="T18" s="39"/>
      <c r="U18" s="40">
        <v>3.4</v>
      </c>
      <c r="V18" s="37"/>
      <c r="W18" s="40">
        <v>4</v>
      </c>
      <c r="X18" s="37"/>
      <c r="Y18" s="40">
        <v>4.9000000000000004</v>
      </c>
      <c r="Z18" s="37"/>
      <c r="AA18" s="40">
        <v>4.5</v>
      </c>
      <c r="AB18" s="39"/>
      <c r="AC18" s="40">
        <v>4.2</v>
      </c>
      <c r="AD18" s="39"/>
      <c r="AE18" s="40">
        <v>3.9</v>
      </c>
      <c r="AF18" s="39"/>
      <c r="AG18" s="40">
        <v>5</v>
      </c>
      <c r="AH18" s="37"/>
      <c r="AI18" s="40">
        <v>4.7</v>
      </c>
      <c r="AJ18" s="39"/>
      <c r="AK18" s="40">
        <v>4.5</v>
      </c>
      <c r="AL18" s="39"/>
      <c r="AM18" s="40">
        <v>4.0999999999999996</v>
      </c>
      <c r="AN18" s="39"/>
      <c r="AO18" s="40">
        <v>3.4</v>
      </c>
      <c r="AP18" s="39"/>
      <c r="AQ18" s="40">
        <v>3.9</v>
      </c>
      <c r="AR18" s="37"/>
      <c r="AS18" s="40">
        <v>3.6</v>
      </c>
      <c r="AT18" s="37"/>
      <c r="AU18" s="40">
        <v>3.5</v>
      </c>
      <c r="AV18" s="37"/>
      <c r="AW18" s="40">
        <v>3.8</v>
      </c>
      <c r="AX18" s="37"/>
      <c r="AY18" s="40">
        <v>4.8</v>
      </c>
      <c r="AZ18" s="37"/>
      <c r="BA18" s="40">
        <v>4.8</v>
      </c>
      <c r="BB18" s="37"/>
      <c r="BC18" s="40">
        <v>5</v>
      </c>
      <c r="BD18" s="37"/>
      <c r="BE18" s="40">
        <v>5.0999999999999996</v>
      </c>
      <c r="BF18" s="37"/>
      <c r="BG18" s="51">
        <v>6.4</v>
      </c>
      <c r="BH18" s="50"/>
      <c r="BI18" s="51">
        <v>5.8</v>
      </c>
      <c r="BJ18" s="50"/>
      <c r="BK18" s="51">
        <v>5.6</v>
      </c>
      <c r="BL18" s="50"/>
      <c r="BM18" s="51">
        <v>5.8</v>
      </c>
      <c r="BN18" s="50"/>
      <c r="BO18" s="51">
        <v>7.8</v>
      </c>
      <c r="BP18" s="50"/>
      <c r="BQ18" s="51">
        <v>7.5</v>
      </c>
      <c r="BR18" s="50"/>
      <c r="BS18" s="51">
        <v>8.1999999999999993</v>
      </c>
      <c r="BT18" s="50"/>
      <c r="BU18" s="51">
        <v>7.7</v>
      </c>
      <c r="BV18" s="50"/>
      <c r="BW18" s="51">
        <v>9</v>
      </c>
      <c r="BX18" s="50"/>
      <c r="BY18" s="51">
        <v>8.5</v>
      </c>
      <c r="BZ18" s="50"/>
      <c r="CA18" s="51">
        <v>8.5</v>
      </c>
      <c r="CB18" s="50"/>
      <c r="CC18" s="51">
        <v>8.5</v>
      </c>
      <c r="CD18" s="50"/>
      <c r="CE18" s="51">
        <v>9.6</v>
      </c>
      <c r="CF18" s="50"/>
      <c r="CG18" s="51">
        <v>8.8000000000000007</v>
      </c>
      <c r="CH18" s="50"/>
      <c r="CI18" s="51">
        <v>8.6999999999999993</v>
      </c>
      <c r="CJ18" s="50"/>
      <c r="CK18" s="51">
        <v>9.6999999999999993</v>
      </c>
      <c r="CL18" s="50"/>
      <c r="CM18" s="51">
        <v>11.7</v>
      </c>
      <c r="CN18" s="50"/>
      <c r="CO18" s="51">
        <v>10.9</v>
      </c>
      <c r="CP18" s="50"/>
      <c r="CQ18" s="51">
        <v>11.9</v>
      </c>
      <c r="CR18" s="50"/>
      <c r="CS18" s="51">
        <v>11.4</v>
      </c>
      <c r="CT18" s="50"/>
      <c r="CU18" s="51">
        <v>13.7</v>
      </c>
      <c r="CV18" s="50"/>
      <c r="CW18" s="51">
        <v>11.9</v>
      </c>
      <c r="CX18" s="50"/>
      <c r="CY18" s="51">
        <v>12.2</v>
      </c>
      <c r="CZ18" s="50"/>
      <c r="DA18" s="51">
        <v>11.6</v>
      </c>
      <c r="DB18" s="50"/>
      <c r="DC18" s="51">
        <v>15.1</v>
      </c>
      <c r="DD18" s="50"/>
      <c r="DE18" s="51">
        <v>14.4</v>
      </c>
      <c r="DF18" s="50"/>
      <c r="DG18" s="51">
        <v>14.2</v>
      </c>
      <c r="DH18" s="50"/>
      <c r="DI18" s="51">
        <v>14.7</v>
      </c>
      <c r="DJ18" s="50"/>
      <c r="DK18" s="51">
        <v>17.8</v>
      </c>
      <c r="DL18" s="50"/>
      <c r="DM18" s="51">
        <v>17.2</v>
      </c>
      <c r="DO18" s="51">
        <v>16.3</v>
      </c>
      <c r="DQ18" s="51">
        <v>16.399999999999999</v>
      </c>
      <c r="DS18" s="50">
        <v>18.8</v>
      </c>
      <c r="DU18" s="50">
        <v>17.7</v>
      </c>
      <c r="DW18" s="50">
        <v>16.600000000000001</v>
      </c>
      <c r="DY18" s="50">
        <v>17.100000000000001</v>
      </c>
      <c r="EA18" s="50">
        <v>19.100000000000001</v>
      </c>
      <c r="EC18" s="50">
        <v>18.2</v>
      </c>
      <c r="EE18" s="50">
        <v>16.600000000000001</v>
      </c>
      <c r="EG18" s="50">
        <v>15.6</v>
      </c>
      <c r="EI18" s="50">
        <v>17.2</v>
      </c>
      <c r="EK18" s="50">
        <v>14.9</v>
      </c>
      <c r="EL18" s="50"/>
      <c r="EM18" s="50">
        <v>16.3</v>
      </c>
      <c r="EO18" s="50">
        <v>16.899999999999999</v>
      </c>
      <c r="EQ18" s="50">
        <v>19.2</v>
      </c>
      <c r="ES18" s="50">
        <v>19</v>
      </c>
      <c r="EU18" s="50">
        <v>19.7</v>
      </c>
      <c r="EW18" s="50">
        <v>17.7</v>
      </c>
      <c r="EX18" s="50"/>
      <c r="EY18" s="50">
        <v>22.1</v>
      </c>
      <c r="EZ18" s="50"/>
      <c r="FA18" s="50">
        <v>26.3</v>
      </c>
      <c r="FB18" s="50"/>
      <c r="FC18" s="50">
        <v>22.5</v>
      </c>
      <c r="FD18" s="50"/>
      <c r="FE18" s="50">
        <v>20.8</v>
      </c>
      <c r="FF18" s="50"/>
      <c r="FG18" s="50">
        <v>23.9</v>
      </c>
      <c r="FH18" s="50"/>
      <c r="FI18" s="50">
        <v>25.4</v>
      </c>
      <c r="FJ18" s="50"/>
      <c r="FK18" s="50">
        <v>23.1</v>
      </c>
      <c r="FL18" s="50"/>
      <c r="FM18" s="50">
        <v>22</v>
      </c>
      <c r="FN18" s="50"/>
      <c r="FO18" s="50">
        <v>24.8</v>
      </c>
      <c r="FQ18" s="50">
        <v>26.6</v>
      </c>
      <c r="FS18" s="50">
        <v>24.8</v>
      </c>
      <c r="FU18" s="50">
        <v>25.2</v>
      </c>
      <c r="FW18" s="50">
        <v>27.8</v>
      </c>
      <c r="FX18" s="105"/>
      <c r="FY18" s="117"/>
    </row>
    <row r="19" spans="1:181" ht="15" x14ac:dyDescent="0.25">
      <c r="A19" s="15" t="s">
        <v>137</v>
      </c>
      <c r="B19" s="1"/>
      <c r="C19" s="62">
        <f>SUM(C16:C18)</f>
        <v>16.7</v>
      </c>
      <c r="D19" s="38"/>
      <c r="E19" s="37">
        <f>SUM(E16:E18)</f>
        <v>15.3</v>
      </c>
      <c r="F19" s="38"/>
      <c r="G19" s="37">
        <f>SUM(G16:G18)</f>
        <v>16.7</v>
      </c>
      <c r="H19" s="37"/>
      <c r="I19" s="37">
        <f>SUM(I16:I18)</f>
        <v>18.400000000000002</v>
      </c>
      <c r="J19" s="38"/>
      <c r="K19" s="37">
        <f>SUM(K16:K18)</f>
        <v>18.3</v>
      </c>
      <c r="L19" s="38"/>
      <c r="M19" s="37">
        <f>SUM(M16:M18)</f>
        <v>18.3</v>
      </c>
      <c r="N19" s="38"/>
      <c r="O19" s="37">
        <f>SUM(O16:O18)</f>
        <v>20.100000000000001</v>
      </c>
      <c r="P19" s="38"/>
      <c r="Q19" s="37">
        <f>SUM(Q16:Q18)</f>
        <v>16.3</v>
      </c>
      <c r="R19" s="38"/>
      <c r="S19" s="37">
        <f>SUM(S16:S18)</f>
        <v>21.7</v>
      </c>
      <c r="T19" s="39"/>
      <c r="U19" s="37">
        <f>SUM(U16:U18)</f>
        <v>19.7</v>
      </c>
      <c r="V19" s="37"/>
      <c r="W19" s="37">
        <f>SUM(W16:W18)</f>
        <v>21</v>
      </c>
      <c r="X19" s="37"/>
      <c r="Y19" s="37">
        <f>SUM(Y16:Y18)</f>
        <v>31.799999999999997</v>
      </c>
      <c r="Z19" s="37"/>
      <c r="AA19" s="37">
        <f>SUM(AA16:AA18)</f>
        <v>22.3</v>
      </c>
      <c r="AB19" s="39"/>
      <c r="AC19" s="37">
        <f>SUM(AC16:AC18)</f>
        <v>24.599999999999998</v>
      </c>
      <c r="AD19" s="39"/>
      <c r="AE19" s="37">
        <f>SUM(AE16:AE18)</f>
        <v>24.799999999999997</v>
      </c>
      <c r="AF19" s="39"/>
      <c r="AG19" s="37">
        <f>SUM(AG16:AG18)</f>
        <v>28.5</v>
      </c>
      <c r="AH19" s="37"/>
      <c r="AI19" s="37">
        <f>SUM(AI16:AI18)</f>
        <v>29.499999999999996</v>
      </c>
      <c r="AJ19" s="39"/>
      <c r="AK19" s="37">
        <f>SUM(AK16:AK18)</f>
        <v>27.799999999999997</v>
      </c>
      <c r="AL19" s="39"/>
      <c r="AM19" s="37">
        <f>SUM(AM16:AM18)</f>
        <v>27.9</v>
      </c>
      <c r="AN19" s="39"/>
      <c r="AO19" s="37">
        <f>SUM(AO16:AO18)</f>
        <v>28</v>
      </c>
      <c r="AP19" s="39"/>
      <c r="AQ19" s="37">
        <f>SUM(AQ16:AQ18)</f>
        <v>29</v>
      </c>
      <c r="AR19" s="37"/>
      <c r="AS19" s="37">
        <f>SUM(AS16:AS18)</f>
        <v>27</v>
      </c>
      <c r="AT19" s="37"/>
      <c r="AU19" s="37">
        <f>SUM(AU16:AU18)</f>
        <v>28.299999999999997</v>
      </c>
      <c r="AV19" s="37"/>
      <c r="AW19" s="37">
        <f>SUM(AW16:AW18)</f>
        <v>27.8</v>
      </c>
      <c r="AX19" s="37"/>
      <c r="AY19" s="37">
        <f>SUM(AY16:AY18)</f>
        <v>27.500000000000004</v>
      </c>
      <c r="AZ19" s="37"/>
      <c r="BA19" s="37">
        <f>SUM(BA16:BA18)</f>
        <v>24.7</v>
      </c>
      <c r="BB19" s="37"/>
      <c r="BC19" s="37">
        <f>SUM(BC16:BC18)</f>
        <v>28.3</v>
      </c>
      <c r="BD19" s="37"/>
      <c r="BE19" s="37">
        <f>SUM(BE16:BE18)</f>
        <v>26.9</v>
      </c>
      <c r="BF19" s="37"/>
      <c r="BG19" s="37">
        <f>SUM(BG16:BG18)</f>
        <v>28.200000000000003</v>
      </c>
      <c r="BH19" s="50"/>
      <c r="BI19" s="37">
        <f>SUM(BI16:BI18)</f>
        <v>27.7</v>
      </c>
      <c r="BJ19" s="50"/>
      <c r="BK19" s="37">
        <f>SUM(BK16:BK18)</f>
        <v>27.4</v>
      </c>
      <c r="BL19" s="50"/>
      <c r="BM19" s="37">
        <f>SUM(BM16:BM18)</f>
        <v>28.900000000000002</v>
      </c>
      <c r="BN19" s="50"/>
      <c r="BO19" s="37">
        <f>SUM(BO16:BO18)</f>
        <v>34.599999999999994</v>
      </c>
      <c r="BP19" s="50"/>
      <c r="BQ19" s="37">
        <f>SUM(BQ16:BQ18)</f>
        <v>35.200000000000003</v>
      </c>
      <c r="BR19" s="50"/>
      <c r="BS19" s="37">
        <f>SUM(BS16:BS18)</f>
        <v>36.700000000000003</v>
      </c>
      <c r="BT19" s="50"/>
      <c r="BU19" s="37">
        <f>SUM(BU16:BU18)</f>
        <v>37.4</v>
      </c>
      <c r="BV19" s="50"/>
      <c r="BW19" s="37">
        <f>SUM(BW16:BW18)</f>
        <v>38.799999999999997</v>
      </c>
      <c r="BX19" s="50"/>
      <c r="BY19" s="37">
        <f>SUM(BY16:BY18)</f>
        <v>39.900000000000006</v>
      </c>
      <c r="BZ19" s="50"/>
      <c r="CA19" s="37">
        <f>SUM(CA16:CA18)</f>
        <v>37.299999999999997</v>
      </c>
      <c r="CB19" s="50"/>
      <c r="CC19" s="37">
        <f>SUM(CC16:CC18)</f>
        <v>40.200000000000003</v>
      </c>
      <c r="CD19" s="50"/>
      <c r="CE19" s="37">
        <f>SUM(CE16:CE18)</f>
        <v>43.4</v>
      </c>
      <c r="CF19" s="50"/>
      <c r="CG19" s="37">
        <f>SUM(CG16:CG18)</f>
        <v>41.7</v>
      </c>
      <c r="CH19" s="50"/>
      <c r="CI19" s="37">
        <f>SUM(CI16:CI18)</f>
        <v>39.4</v>
      </c>
      <c r="CJ19" s="50"/>
      <c r="CK19" s="37">
        <f>SUM(CK16:CK18)</f>
        <v>46.8</v>
      </c>
      <c r="CL19" s="50"/>
      <c r="CM19" s="37">
        <f>SUM(CM16:CM18)</f>
        <v>51.2</v>
      </c>
      <c r="CN19" s="50"/>
      <c r="CO19" s="37">
        <f>SUM(CO16:CO18)</f>
        <v>48.5</v>
      </c>
      <c r="CP19" s="50"/>
      <c r="CQ19" s="37">
        <f>SUM(CQ16:CQ18)</f>
        <v>50.300000000000004</v>
      </c>
      <c r="CR19" s="50"/>
      <c r="CS19" s="37">
        <f>SUM(CS16:CS18)</f>
        <v>50.1</v>
      </c>
      <c r="CT19" s="50"/>
      <c r="CU19" s="37">
        <f>SUM(CU16:CU18)</f>
        <v>58.5</v>
      </c>
      <c r="CV19" s="50"/>
      <c r="CW19" s="37">
        <f>SUM(CW16:CW18)</f>
        <v>54.6</v>
      </c>
      <c r="CX19" s="50"/>
      <c r="CY19" s="37">
        <f>SUM(CY16:CY18)</f>
        <v>55.599999999999994</v>
      </c>
      <c r="CZ19" s="50"/>
      <c r="DA19" s="37">
        <f>SUM(DA16:DA18)</f>
        <v>55.4</v>
      </c>
      <c r="DB19" s="50"/>
      <c r="DC19" s="37">
        <f>SUM(DC16:DC18)</f>
        <v>64.5</v>
      </c>
      <c r="DD19" s="50"/>
      <c r="DE19" s="37">
        <f>SUM(DE16:DE18)</f>
        <v>61.1</v>
      </c>
      <c r="DF19" s="50"/>
      <c r="DG19" s="37">
        <f>SUM(DG16:DG18)</f>
        <v>62.100000000000009</v>
      </c>
      <c r="DH19" s="50"/>
      <c r="DI19" s="37">
        <f>SUM(DI16:DI18)</f>
        <v>66.3</v>
      </c>
      <c r="DJ19" s="50"/>
      <c r="DK19" s="37">
        <f>SUM(DK16:DK18)</f>
        <v>74.8</v>
      </c>
      <c r="DL19" s="50"/>
      <c r="DM19" s="37">
        <f>SUM(DM16:DM18)</f>
        <v>69.600000000000009</v>
      </c>
      <c r="DO19" s="37">
        <f>SUM(DO16:DO18)</f>
        <v>71.5</v>
      </c>
      <c r="DQ19" s="37">
        <f>SUM(DQ16:DQ18)</f>
        <v>75.3</v>
      </c>
      <c r="DS19" s="79">
        <f>SUM(DS16:DS18)</f>
        <v>81.400000000000006</v>
      </c>
      <c r="DU19" s="79">
        <f>SUM(DU16:DU18)</f>
        <v>81.8</v>
      </c>
      <c r="DW19" s="79">
        <f>SUM(DW16:DW18)</f>
        <v>81.699999999999989</v>
      </c>
      <c r="DY19" s="79">
        <f>SUM(DY16:DY18)</f>
        <v>83.699999999999989</v>
      </c>
      <c r="EA19" s="79">
        <f>SUM(EA16:EA18)</f>
        <v>79.099999999999994</v>
      </c>
      <c r="EC19" s="79">
        <f>SUM(EC16:EC18)</f>
        <v>81.599999999999994</v>
      </c>
      <c r="EE19" s="79">
        <f>SUM(EE16:EE18)</f>
        <v>80.400000000000006</v>
      </c>
      <c r="EG19" s="79">
        <f>SUM(EG16:EG18)</f>
        <v>84.5</v>
      </c>
      <c r="EI19" s="79">
        <f>SUM(EI16:EI18)</f>
        <v>112.60000000000001</v>
      </c>
      <c r="EK19" s="79">
        <f>SUM(EK16:EK18)</f>
        <v>70.2</v>
      </c>
      <c r="EL19" s="50"/>
      <c r="EM19" s="79">
        <f>SUM(EM16:EM18)</f>
        <v>96.399999999999991</v>
      </c>
      <c r="EO19" s="79">
        <f>SUM(EO16:EO18)</f>
        <v>104.5</v>
      </c>
      <c r="EQ19" s="79">
        <f>SUM(EQ16:EQ18)</f>
        <v>102.50000000000001</v>
      </c>
      <c r="ES19" s="79">
        <f>SUM(ES16:ES18)</f>
        <v>116.7</v>
      </c>
      <c r="EU19" s="79">
        <f>SUM(EU16:EU18)</f>
        <v>103.2</v>
      </c>
      <c r="EW19" s="79">
        <f>SUM(EW16:EW18)</f>
        <v>103.89999999999999</v>
      </c>
      <c r="EX19" s="50"/>
      <c r="EY19" s="79">
        <f>SUM(EY16:EY18)</f>
        <v>117.30000000000001</v>
      </c>
      <c r="EZ19" s="50"/>
      <c r="FA19" s="79">
        <f>SUM(FA16:FA18)</f>
        <v>117</v>
      </c>
      <c r="FB19" s="50"/>
      <c r="FC19" s="79">
        <f>SUM(FC16:FC18)</f>
        <v>110.5</v>
      </c>
      <c r="FD19" s="50"/>
      <c r="FE19" s="79">
        <f>SUM(FE16:FE18)</f>
        <v>114.3</v>
      </c>
      <c r="FF19" s="50"/>
      <c r="FG19" s="79">
        <f>SUM(FG16:FG18)</f>
        <v>126.1</v>
      </c>
      <c r="FH19" s="50"/>
      <c r="FI19" s="79">
        <f>SUM(FI16:FI18)</f>
        <v>124.4</v>
      </c>
      <c r="FJ19" s="50"/>
      <c r="FK19" s="79">
        <f>SUM(FK16:FK18)</f>
        <v>129.4</v>
      </c>
      <c r="FL19" s="50"/>
      <c r="FM19" s="79">
        <f>SUM(FM16:FM18)</f>
        <v>121.6</v>
      </c>
      <c r="FN19" s="50"/>
      <c r="FO19" s="79">
        <f>SUM(FO16:FO18)</f>
        <v>135.5</v>
      </c>
      <c r="FQ19" s="79">
        <f>SUM(FQ16:FQ18)</f>
        <v>155.5</v>
      </c>
      <c r="FS19" s="79">
        <f>SUM(FS16:FS18)</f>
        <v>146.6</v>
      </c>
      <c r="FU19" s="79">
        <f>SUM(FU16:FU18)</f>
        <v>162.29999999999998</v>
      </c>
      <c r="FW19" s="79">
        <f>SUM(FW16:FW18)</f>
        <v>141.19999999999999</v>
      </c>
      <c r="FX19" s="105"/>
      <c r="FY19" s="117"/>
    </row>
    <row r="20" spans="1:181" ht="15" x14ac:dyDescent="0.25">
      <c r="A20" s="15"/>
      <c r="B20" s="1"/>
      <c r="C20" s="62"/>
      <c r="D20" s="38"/>
      <c r="E20" s="37"/>
      <c r="F20" s="38"/>
      <c r="G20" s="37"/>
      <c r="H20" s="38"/>
      <c r="I20" s="37"/>
      <c r="J20" s="38"/>
      <c r="K20" s="37"/>
      <c r="L20" s="38"/>
      <c r="M20" s="37"/>
      <c r="N20" s="38"/>
      <c r="O20" s="37"/>
      <c r="P20" s="38"/>
      <c r="Q20" s="37"/>
      <c r="R20" s="38"/>
      <c r="S20" s="37"/>
      <c r="T20" s="39"/>
      <c r="U20" s="41"/>
      <c r="V20" s="37"/>
      <c r="W20" s="37"/>
      <c r="X20" s="37"/>
      <c r="Y20" s="37"/>
      <c r="Z20" s="37"/>
      <c r="AA20" s="37"/>
      <c r="AB20" s="39"/>
      <c r="AC20" s="37"/>
      <c r="AD20" s="39"/>
      <c r="AE20" s="37"/>
      <c r="AF20" s="39"/>
      <c r="AG20" s="37"/>
      <c r="AH20" s="37"/>
      <c r="AI20" s="37"/>
      <c r="AJ20" s="39"/>
      <c r="AK20" s="37"/>
      <c r="AL20" s="39"/>
      <c r="AM20" s="37"/>
      <c r="AN20" s="39"/>
      <c r="AO20" s="37"/>
      <c r="AP20" s="39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O20" s="50"/>
      <c r="DQ20" s="50"/>
      <c r="DS20" s="50"/>
      <c r="DU20" s="50"/>
      <c r="DW20" s="50"/>
      <c r="DY20" s="50"/>
      <c r="EA20" s="50"/>
      <c r="EC20" s="50"/>
      <c r="EE20" s="50"/>
      <c r="EG20" s="50"/>
      <c r="EI20" s="50"/>
      <c r="EK20" s="50"/>
      <c r="EL20" s="50"/>
      <c r="EM20" s="50"/>
      <c r="EO20" s="50"/>
      <c r="EQ20" s="50"/>
      <c r="ES20" s="50"/>
      <c r="EU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Q20" s="50"/>
      <c r="FS20" s="50"/>
      <c r="FU20" s="50"/>
      <c r="FW20" s="50"/>
      <c r="FX20" s="105"/>
      <c r="FY20" s="117"/>
    </row>
    <row r="21" spans="1:181" ht="15" x14ac:dyDescent="0.25">
      <c r="A21" s="13" t="s">
        <v>138</v>
      </c>
      <c r="B21" s="1"/>
      <c r="C21" s="62">
        <v>1.3</v>
      </c>
      <c r="D21" s="38"/>
      <c r="E21" s="37">
        <v>2.2000000000000002</v>
      </c>
      <c r="F21" s="38"/>
      <c r="G21" s="37">
        <v>1.6</v>
      </c>
      <c r="H21" s="38"/>
      <c r="I21" s="37">
        <v>1.4</v>
      </c>
      <c r="J21" s="38"/>
      <c r="K21" s="37">
        <v>0.9</v>
      </c>
      <c r="L21" s="38"/>
      <c r="M21" s="37">
        <v>1.8</v>
      </c>
      <c r="N21" s="38"/>
      <c r="O21" s="37">
        <v>4.7</v>
      </c>
      <c r="P21" s="38"/>
      <c r="Q21" s="37">
        <v>-1.7</v>
      </c>
      <c r="R21" s="38"/>
      <c r="S21" s="37">
        <v>0.5</v>
      </c>
      <c r="T21" s="39"/>
      <c r="U21" s="41">
        <v>2.6</v>
      </c>
      <c r="V21" s="37"/>
      <c r="W21" s="37">
        <v>4.4000000000000004</v>
      </c>
      <c r="X21" s="37"/>
      <c r="Y21" s="37">
        <v>3.4</v>
      </c>
      <c r="Z21" s="37"/>
      <c r="AA21" s="37">
        <v>3.9</v>
      </c>
      <c r="AB21" s="39"/>
      <c r="AC21" s="37">
        <v>3.8</v>
      </c>
      <c r="AD21" s="39"/>
      <c r="AE21" s="37">
        <v>6</v>
      </c>
      <c r="AF21" s="39"/>
      <c r="AG21" s="37">
        <v>6.4</v>
      </c>
      <c r="AH21" s="37"/>
      <c r="AI21" s="37">
        <v>2.7</v>
      </c>
      <c r="AJ21" s="39"/>
      <c r="AK21" s="37">
        <v>20.8</v>
      </c>
      <c r="AL21" s="39"/>
      <c r="AM21" s="37">
        <v>8.4</v>
      </c>
      <c r="AN21" s="39"/>
      <c r="AO21" s="37">
        <v>14.2</v>
      </c>
      <c r="AP21" s="39"/>
      <c r="AQ21" s="37">
        <v>0.2</v>
      </c>
      <c r="AR21" s="37"/>
      <c r="AS21" s="37">
        <v>-3.8</v>
      </c>
      <c r="AT21" s="37"/>
      <c r="AU21" s="37">
        <v>-3.6</v>
      </c>
      <c r="AV21" s="37"/>
      <c r="AW21" s="37">
        <v>-4.9000000000000004</v>
      </c>
      <c r="AX21" s="37"/>
      <c r="AY21" s="37">
        <v>6.4</v>
      </c>
      <c r="AZ21" s="37"/>
      <c r="BA21" s="37">
        <v>1.8</v>
      </c>
      <c r="BB21" s="37"/>
      <c r="BC21" s="37">
        <v>0</v>
      </c>
      <c r="BD21" s="37"/>
      <c r="BE21" s="37">
        <v>1.8</v>
      </c>
      <c r="BF21" s="37"/>
      <c r="BG21" s="50">
        <v>8.9</v>
      </c>
      <c r="BH21" s="50"/>
      <c r="BI21" s="50">
        <v>8.9</v>
      </c>
      <c r="BJ21" s="50"/>
      <c r="BK21" s="50">
        <v>4.5999999999999996</v>
      </c>
      <c r="BL21" s="50"/>
      <c r="BM21" s="50">
        <v>6.6</v>
      </c>
      <c r="BN21" s="50"/>
      <c r="BO21" s="50">
        <v>5.2</v>
      </c>
      <c r="BP21" s="50"/>
      <c r="BQ21" s="50">
        <v>2.8</v>
      </c>
      <c r="BR21" s="50"/>
      <c r="BS21" s="50">
        <v>9.8000000000000007</v>
      </c>
      <c r="BT21" s="50"/>
      <c r="BU21" s="50">
        <v>6.2</v>
      </c>
      <c r="BV21" s="50"/>
      <c r="BW21" s="50">
        <v>5.8</v>
      </c>
      <c r="BX21" s="50"/>
      <c r="BY21" s="50">
        <v>5.4</v>
      </c>
      <c r="BZ21" s="50"/>
      <c r="CA21" s="50">
        <v>6.1</v>
      </c>
      <c r="CB21" s="50"/>
      <c r="CC21" s="50">
        <v>4.5999999999999996</v>
      </c>
      <c r="CD21" s="50"/>
      <c r="CE21" s="50">
        <v>4.7</v>
      </c>
      <c r="CF21" s="50"/>
      <c r="CG21" s="50">
        <v>4.5999999999999996</v>
      </c>
      <c r="CH21" s="50"/>
      <c r="CI21" s="50">
        <v>4.0999999999999996</v>
      </c>
      <c r="CJ21" s="50"/>
      <c r="CK21" s="50">
        <v>-0.6</v>
      </c>
      <c r="CL21" s="50"/>
      <c r="CM21" s="50">
        <v>6.2</v>
      </c>
      <c r="CN21" s="50"/>
      <c r="CO21" s="50">
        <v>8.4</v>
      </c>
      <c r="CP21" s="50"/>
      <c r="CQ21" s="50">
        <v>13.2</v>
      </c>
      <c r="CR21" s="50"/>
      <c r="CS21" s="50">
        <v>13.7</v>
      </c>
      <c r="CT21" s="50"/>
      <c r="CU21" s="50">
        <v>22.1</v>
      </c>
      <c r="CV21" s="50"/>
      <c r="CW21" s="50">
        <v>17.899999999999999</v>
      </c>
      <c r="CX21" s="50"/>
      <c r="CY21" s="50">
        <v>22.8</v>
      </c>
      <c r="CZ21" s="50"/>
      <c r="DA21" s="50">
        <v>27.4</v>
      </c>
      <c r="DB21" s="50"/>
      <c r="DC21" s="50">
        <v>20.5</v>
      </c>
      <c r="DD21" s="50"/>
      <c r="DE21" s="50">
        <v>21.8</v>
      </c>
      <c r="DF21" s="50"/>
      <c r="DG21" s="50">
        <v>25.7</v>
      </c>
      <c r="DH21" s="50"/>
      <c r="DI21" s="50">
        <v>61.3</v>
      </c>
      <c r="DJ21" s="50"/>
      <c r="DK21" s="50">
        <v>23.4</v>
      </c>
      <c r="DL21" s="50"/>
      <c r="DM21" s="50">
        <v>1.8</v>
      </c>
      <c r="DO21" s="50">
        <v>14</v>
      </c>
      <c r="DQ21" s="50">
        <v>17.7</v>
      </c>
      <c r="DS21" s="50">
        <v>14.5</v>
      </c>
      <c r="DU21" s="50">
        <v>15.4</v>
      </c>
      <c r="DW21" s="50">
        <v>19.3</v>
      </c>
      <c r="DY21" s="50">
        <v>27.2</v>
      </c>
      <c r="EA21" s="50">
        <v>196.8</v>
      </c>
      <c r="EC21" s="50">
        <v>-14.7</v>
      </c>
      <c r="EE21" s="50">
        <v>-143.9</v>
      </c>
      <c r="EG21" s="50">
        <v>0.2</v>
      </c>
      <c r="EI21" s="50">
        <v>-110.5</v>
      </c>
      <c r="EK21" s="50">
        <v>-122.1</v>
      </c>
      <c r="EL21" s="50"/>
      <c r="EM21" s="50">
        <v>-83.8</v>
      </c>
      <c r="EO21" s="50">
        <v>-40.299999999999997</v>
      </c>
      <c r="EQ21" s="50">
        <v>-79.3</v>
      </c>
      <c r="ES21" s="50">
        <v>50</v>
      </c>
      <c r="EU21" s="50">
        <v>96.9</v>
      </c>
      <c r="EW21" s="50">
        <v>70.099999999999994</v>
      </c>
      <c r="EX21" s="50"/>
      <c r="EY21" s="50">
        <v>44.3</v>
      </c>
      <c r="EZ21" s="50"/>
      <c r="FA21" s="50">
        <v>168.8</v>
      </c>
      <c r="FB21" s="50"/>
      <c r="FC21" s="50">
        <v>106.3</v>
      </c>
      <c r="FD21" s="50"/>
      <c r="FE21" s="50">
        <v>94.3</v>
      </c>
      <c r="FF21" s="50"/>
      <c r="FG21" s="50">
        <v>87.2</v>
      </c>
      <c r="FH21" s="50"/>
      <c r="FI21" s="50">
        <v>237.8</v>
      </c>
      <c r="FJ21" s="50"/>
      <c r="FK21" s="50">
        <v>105.9</v>
      </c>
      <c r="FL21" s="50"/>
      <c r="FM21" s="50">
        <v>62.9</v>
      </c>
      <c r="FN21" s="50"/>
      <c r="FO21" s="50">
        <v>76.3</v>
      </c>
      <c r="FQ21" s="50">
        <v>101.3</v>
      </c>
      <c r="FS21" s="50">
        <v>88.1</v>
      </c>
      <c r="FU21" s="50">
        <v>72.599999999999994</v>
      </c>
      <c r="FW21" s="50">
        <v>54.4</v>
      </c>
      <c r="FX21" s="105"/>
      <c r="FY21" s="117"/>
    </row>
    <row r="22" spans="1:181" ht="15" x14ac:dyDescent="0.25">
      <c r="A22" s="13" t="s">
        <v>139</v>
      </c>
      <c r="B22" s="1"/>
      <c r="C22" s="65">
        <v>0</v>
      </c>
      <c r="D22" s="38"/>
      <c r="E22" s="40">
        <v>0</v>
      </c>
      <c r="F22" s="38"/>
      <c r="G22" s="40">
        <v>0</v>
      </c>
      <c r="H22" s="38"/>
      <c r="I22" s="40">
        <v>0</v>
      </c>
      <c r="J22" s="38"/>
      <c r="K22" s="40">
        <v>0</v>
      </c>
      <c r="L22" s="38"/>
      <c r="M22" s="40">
        <v>0</v>
      </c>
      <c r="N22" s="38"/>
      <c r="O22" s="40">
        <v>0</v>
      </c>
      <c r="P22" s="38"/>
      <c r="Q22" s="40">
        <v>0</v>
      </c>
      <c r="R22" s="38"/>
      <c r="S22" s="40">
        <v>0</v>
      </c>
      <c r="T22" s="39"/>
      <c r="U22" s="109">
        <v>0</v>
      </c>
      <c r="V22" s="37"/>
      <c r="W22" s="40">
        <v>0</v>
      </c>
      <c r="X22" s="37"/>
      <c r="Y22" s="40">
        <v>0</v>
      </c>
      <c r="Z22" s="37"/>
      <c r="AA22" s="40">
        <v>0</v>
      </c>
      <c r="AB22" s="39"/>
      <c r="AC22" s="40">
        <v>0</v>
      </c>
      <c r="AD22" s="39"/>
      <c r="AE22" s="40">
        <v>0</v>
      </c>
      <c r="AF22" s="39"/>
      <c r="AG22" s="40">
        <v>0</v>
      </c>
      <c r="AH22" s="37"/>
      <c r="AI22" s="40">
        <v>0</v>
      </c>
      <c r="AJ22" s="39"/>
      <c r="AK22" s="40">
        <v>0</v>
      </c>
      <c r="AL22" s="39"/>
      <c r="AM22" s="40">
        <v>0</v>
      </c>
      <c r="AN22" s="39"/>
      <c r="AO22" s="40">
        <v>0</v>
      </c>
      <c r="AP22" s="39"/>
      <c r="AQ22" s="40">
        <v>0</v>
      </c>
      <c r="AR22" s="37"/>
      <c r="AS22" s="40">
        <v>0</v>
      </c>
      <c r="AT22" s="37"/>
      <c r="AU22" s="40">
        <v>0</v>
      </c>
      <c r="AV22" s="37"/>
      <c r="AW22" s="40">
        <v>0</v>
      </c>
      <c r="AX22" s="37"/>
      <c r="AY22" s="40">
        <v>0</v>
      </c>
      <c r="AZ22" s="37"/>
      <c r="BA22" s="40">
        <v>0</v>
      </c>
      <c r="BB22" s="37"/>
      <c r="BC22" s="40">
        <v>0</v>
      </c>
      <c r="BD22" s="37"/>
      <c r="BE22" s="40">
        <v>0</v>
      </c>
      <c r="BF22" s="37"/>
      <c r="BG22" s="51">
        <v>0</v>
      </c>
      <c r="BH22" s="50"/>
      <c r="BI22" s="51">
        <v>0</v>
      </c>
      <c r="BJ22" s="50"/>
      <c r="BK22" s="51">
        <v>0</v>
      </c>
      <c r="BL22" s="50"/>
      <c r="BM22" s="51">
        <v>0</v>
      </c>
      <c r="BN22" s="50"/>
      <c r="BO22" s="51">
        <v>0</v>
      </c>
      <c r="BP22" s="50"/>
      <c r="BQ22" s="51">
        <v>0</v>
      </c>
      <c r="BR22" s="50"/>
      <c r="BS22" s="51">
        <v>0</v>
      </c>
      <c r="BT22" s="50"/>
      <c r="BU22" s="51">
        <v>0</v>
      </c>
      <c r="BV22" s="50"/>
      <c r="BW22" s="51">
        <v>0</v>
      </c>
      <c r="BX22" s="50"/>
      <c r="BY22" s="51">
        <v>0</v>
      </c>
      <c r="BZ22" s="50"/>
      <c r="CA22" s="51">
        <v>0</v>
      </c>
      <c r="CB22" s="50"/>
      <c r="CC22" s="51">
        <v>0</v>
      </c>
      <c r="CD22" s="50"/>
      <c r="CE22" s="51">
        <v>0</v>
      </c>
      <c r="CF22" s="50"/>
      <c r="CG22" s="51">
        <v>0</v>
      </c>
      <c r="CH22" s="50"/>
      <c r="CI22" s="51">
        <v>0</v>
      </c>
      <c r="CJ22" s="50"/>
      <c r="CK22" s="51">
        <v>0</v>
      </c>
      <c r="CL22" s="50"/>
      <c r="CM22" s="51">
        <v>0</v>
      </c>
      <c r="CN22" s="50"/>
      <c r="CO22" s="51">
        <v>0</v>
      </c>
      <c r="CP22" s="50"/>
      <c r="CQ22" s="51">
        <v>0</v>
      </c>
      <c r="CR22" s="50"/>
      <c r="CS22" s="51">
        <v>0</v>
      </c>
      <c r="CT22" s="50"/>
      <c r="CU22" s="51">
        <v>0</v>
      </c>
      <c r="CV22" s="50"/>
      <c r="CW22" s="51">
        <v>0</v>
      </c>
      <c r="CX22" s="50"/>
      <c r="CY22" s="51">
        <v>0</v>
      </c>
      <c r="CZ22" s="50"/>
      <c r="DA22" s="51">
        <v>0</v>
      </c>
      <c r="DB22" s="50"/>
      <c r="DC22" s="51">
        <v>0</v>
      </c>
      <c r="DD22" s="50"/>
      <c r="DE22" s="51">
        <v>0</v>
      </c>
      <c r="DF22" s="50"/>
      <c r="DG22" s="51">
        <v>0</v>
      </c>
      <c r="DH22" s="50"/>
      <c r="DI22" s="51">
        <v>0</v>
      </c>
      <c r="DJ22" s="50"/>
      <c r="DK22" s="51">
        <v>0</v>
      </c>
      <c r="DL22" s="50"/>
      <c r="DM22" s="51">
        <v>0</v>
      </c>
      <c r="DO22" s="51">
        <v>0</v>
      </c>
      <c r="DQ22" s="51">
        <v>0</v>
      </c>
      <c r="DS22" s="51">
        <v>0</v>
      </c>
      <c r="DU22" s="51">
        <v>0</v>
      </c>
      <c r="DW22" s="50">
        <v>0</v>
      </c>
      <c r="DY22" s="50">
        <v>0</v>
      </c>
      <c r="EA22" s="50">
        <v>157.9</v>
      </c>
      <c r="EC22" s="50">
        <v>154.1</v>
      </c>
      <c r="EE22" s="50">
        <v>114.1</v>
      </c>
      <c r="EG22" s="50">
        <v>92.4</v>
      </c>
      <c r="EI22" s="50">
        <v>131.80000000000001</v>
      </c>
      <c r="EK22" s="50">
        <v>91.6</v>
      </c>
      <c r="EL22" s="50"/>
      <c r="EM22" s="50">
        <v>75.5</v>
      </c>
      <c r="EO22" s="50">
        <v>66.2</v>
      </c>
      <c r="EQ22" s="50">
        <v>102.6</v>
      </c>
      <c r="ES22" s="50">
        <v>97.5</v>
      </c>
      <c r="EU22" s="50">
        <v>83.4</v>
      </c>
      <c r="EW22" s="50">
        <v>60.2</v>
      </c>
      <c r="EX22" s="50"/>
      <c r="EY22" s="50">
        <v>93.1</v>
      </c>
      <c r="EZ22" s="50"/>
      <c r="FA22" s="50">
        <v>81.7</v>
      </c>
      <c r="FB22" s="50"/>
      <c r="FC22" s="50">
        <v>78.3</v>
      </c>
      <c r="FD22" s="50"/>
      <c r="FE22" s="50">
        <v>69.400000000000006</v>
      </c>
      <c r="FF22" s="50"/>
      <c r="FG22" s="50">
        <v>98.8</v>
      </c>
      <c r="FH22" s="50"/>
      <c r="FI22" s="50">
        <v>82.8</v>
      </c>
      <c r="FJ22" s="50"/>
      <c r="FK22" s="50">
        <v>78.8</v>
      </c>
      <c r="FL22" s="50"/>
      <c r="FM22" s="50">
        <v>60.5</v>
      </c>
      <c r="FN22" s="50"/>
      <c r="FO22" s="50">
        <v>85.6</v>
      </c>
      <c r="FQ22" s="50">
        <v>71.3</v>
      </c>
      <c r="FS22" s="50">
        <v>63.9</v>
      </c>
      <c r="FU22" s="50">
        <v>57</v>
      </c>
      <c r="FW22" s="50">
        <v>85.2</v>
      </c>
      <c r="FX22" s="105"/>
      <c r="FY22" s="117"/>
    </row>
    <row r="23" spans="1:181" ht="15" x14ac:dyDescent="0.25">
      <c r="A23" s="15" t="s">
        <v>140</v>
      </c>
      <c r="B23" s="1"/>
      <c r="C23" s="62">
        <f>SUM(C21:C22)</f>
        <v>1.3</v>
      </c>
      <c r="D23" s="38"/>
      <c r="E23" s="37">
        <f>SUM(E21:E22)</f>
        <v>2.2000000000000002</v>
      </c>
      <c r="F23" s="38"/>
      <c r="G23" s="37">
        <f>SUM(G21:G22)</f>
        <v>1.6</v>
      </c>
      <c r="H23" s="37"/>
      <c r="I23" s="37">
        <f>SUM(I21:I22)</f>
        <v>1.4</v>
      </c>
      <c r="J23" s="38"/>
      <c r="K23" s="37">
        <f>SUM(K21:K22)</f>
        <v>0.9</v>
      </c>
      <c r="L23" s="38"/>
      <c r="M23" s="37">
        <f>SUM(M21:M22)</f>
        <v>1.8</v>
      </c>
      <c r="N23" s="38"/>
      <c r="O23" s="37">
        <f>SUM(O21:O22)</f>
        <v>4.7</v>
      </c>
      <c r="P23" s="38"/>
      <c r="Q23" s="37">
        <f>SUM(Q21:Q22)</f>
        <v>-1.7</v>
      </c>
      <c r="R23" s="38"/>
      <c r="S23" s="37">
        <f>SUM(S21:S22)</f>
        <v>0.5</v>
      </c>
      <c r="T23" s="39"/>
      <c r="U23" s="37">
        <f>SUM(U21:U22)</f>
        <v>2.6</v>
      </c>
      <c r="V23" s="37"/>
      <c r="W23" s="37">
        <f>SUM(W21:W22)</f>
        <v>4.4000000000000004</v>
      </c>
      <c r="X23" s="37"/>
      <c r="Y23" s="37">
        <f>SUM(Y21:Y22)</f>
        <v>3.4</v>
      </c>
      <c r="Z23" s="37"/>
      <c r="AA23" s="37">
        <f>SUM(AA21:AA22)</f>
        <v>3.9</v>
      </c>
      <c r="AB23" s="39"/>
      <c r="AC23" s="37">
        <f>SUM(AC21:AC22)</f>
        <v>3.8</v>
      </c>
      <c r="AD23" s="39"/>
      <c r="AE23" s="37">
        <f>SUM(AE21:AE22)</f>
        <v>6</v>
      </c>
      <c r="AF23" s="39"/>
      <c r="AG23" s="37">
        <f>SUM(AG21:AG22)</f>
        <v>6.4</v>
      </c>
      <c r="AH23" s="37"/>
      <c r="AI23" s="37">
        <f>SUM(AI21:AI22)</f>
        <v>2.7</v>
      </c>
      <c r="AJ23" s="39"/>
      <c r="AK23" s="37">
        <f>SUM(AK21:AK22)</f>
        <v>20.8</v>
      </c>
      <c r="AL23" s="39"/>
      <c r="AM23" s="37">
        <f>SUM(AM21:AM22)</f>
        <v>8.4</v>
      </c>
      <c r="AN23" s="39"/>
      <c r="AO23" s="37">
        <f>SUM(AO21:AO22)</f>
        <v>14.2</v>
      </c>
      <c r="AP23" s="39"/>
      <c r="AQ23" s="37">
        <f>SUM(AQ21:AQ22)</f>
        <v>0.2</v>
      </c>
      <c r="AR23" s="37"/>
      <c r="AS23" s="37">
        <f>SUM(AS21:AS22)</f>
        <v>-3.8</v>
      </c>
      <c r="AT23" s="37"/>
      <c r="AU23" s="37">
        <f>SUM(AU21:AU22)</f>
        <v>-3.6</v>
      </c>
      <c r="AV23" s="37"/>
      <c r="AW23" s="37">
        <f>SUM(AW21:AW22)</f>
        <v>-4.9000000000000004</v>
      </c>
      <c r="AX23" s="37"/>
      <c r="AY23" s="37">
        <f>SUM(AY21:AY22)</f>
        <v>6.4</v>
      </c>
      <c r="AZ23" s="37"/>
      <c r="BA23" s="37">
        <f>SUM(BA21:BA22)</f>
        <v>1.8</v>
      </c>
      <c r="BB23" s="37"/>
      <c r="BC23" s="37">
        <f>SUM(BC21:BC22)</f>
        <v>0</v>
      </c>
      <c r="BD23" s="37"/>
      <c r="BE23" s="37">
        <f>SUM(BE21:BE22)</f>
        <v>1.8</v>
      </c>
      <c r="BF23" s="37"/>
      <c r="BG23" s="37">
        <f>SUM(BG21:BG22)</f>
        <v>8.9</v>
      </c>
      <c r="BH23" s="50"/>
      <c r="BI23" s="37">
        <f>SUM(BI21:BI22)</f>
        <v>8.9</v>
      </c>
      <c r="BJ23" s="50"/>
      <c r="BK23" s="37">
        <f>SUM(BK21:BK22)</f>
        <v>4.5999999999999996</v>
      </c>
      <c r="BL23" s="50"/>
      <c r="BM23" s="37">
        <f>SUM(BM21:BM22)</f>
        <v>6.6</v>
      </c>
      <c r="BN23" s="50"/>
      <c r="BO23" s="37">
        <f>SUM(BO21:BO22)</f>
        <v>5.2</v>
      </c>
      <c r="BP23" s="50"/>
      <c r="BQ23" s="37">
        <f>SUM(BQ21:BQ22)</f>
        <v>2.8</v>
      </c>
      <c r="BR23" s="50"/>
      <c r="BS23" s="37">
        <f>SUM(BS21:BS22)</f>
        <v>9.8000000000000007</v>
      </c>
      <c r="BT23" s="50"/>
      <c r="BU23" s="37">
        <f>SUM(BU21:BU22)</f>
        <v>6.2</v>
      </c>
      <c r="BV23" s="50"/>
      <c r="BW23" s="37">
        <f>SUM(BW21:BW22)</f>
        <v>5.8</v>
      </c>
      <c r="BX23" s="50"/>
      <c r="BY23" s="37">
        <f>SUM(BY21:BY22)</f>
        <v>5.4</v>
      </c>
      <c r="BZ23" s="50"/>
      <c r="CA23" s="37">
        <f>SUM(CA21:CA22)</f>
        <v>6.1</v>
      </c>
      <c r="CB23" s="50"/>
      <c r="CC23" s="37">
        <f>SUM(CC21:CC22)</f>
        <v>4.5999999999999996</v>
      </c>
      <c r="CD23" s="50"/>
      <c r="CE23" s="37">
        <f>SUM(CE21:CE22)</f>
        <v>4.7</v>
      </c>
      <c r="CF23" s="50"/>
      <c r="CG23" s="37">
        <f>SUM(CG21:CG22)</f>
        <v>4.5999999999999996</v>
      </c>
      <c r="CH23" s="50"/>
      <c r="CI23" s="37">
        <f>SUM(CI21:CI22)</f>
        <v>4.0999999999999996</v>
      </c>
      <c r="CJ23" s="50"/>
      <c r="CK23" s="37">
        <f>SUM(CK21:CK22)</f>
        <v>-0.6</v>
      </c>
      <c r="CL23" s="50"/>
      <c r="CM23" s="37">
        <f>SUM(CM21:CM22)</f>
        <v>6.2</v>
      </c>
      <c r="CN23" s="50"/>
      <c r="CO23" s="37">
        <f>SUM(CO21:CO22)</f>
        <v>8.4</v>
      </c>
      <c r="CP23" s="50"/>
      <c r="CQ23" s="37">
        <f>SUM(CQ21:CQ22)</f>
        <v>13.2</v>
      </c>
      <c r="CR23" s="50"/>
      <c r="CS23" s="37">
        <f>SUM(CS21:CS22)</f>
        <v>13.7</v>
      </c>
      <c r="CT23" s="50"/>
      <c r="CU23" s="37">
        <f>SUM(CU21:CU22)</f>
        <v>22.1</v>
      </c>
      <c r="CV23" s="50"/>
      <c r="CW23" s="37">
        <f>SUM(CW21:CW22)</f>
        <v>17.899999999999999</v>
      </c>
      <c r="CX23" s="50"/>
      <c r="CY23" s="37">
        <f>SUM(CY21:CY22)</f>
        <v>22.8</v>
      </c>
      <c r="CZ23" s="50"/>
      <c r="DA23" s="37">
        <f>SUM(DA21:DA22)</f>
        <v>27.4</v>
      </c>
      <c r="DB23" s="50"/>
      <c r="DC23" s="37">
        <f>SUM(DC21:DC22)</f>
        <v>20.5</v>
      </c>
      <c r="DD23" s="50"/>
      <c r="DE23" s="37">
        <f>SUM(DE21:DE22)</f>
        <v>21.8</v>
      </c>
      <c r="DF23" s="50"/>
      <c r="DG23" s="37">
        <f>SUM(DG21:DG22)</f>
        <v>25.7</v>
      </c>
      <c r="DH23" s="50"/>
      <c r="DI23" s="37">
        <f>SUM(DI21:DI22)</f>
        <v>61.3</v>
      </c>
      <c r="DJ23" s="50"/>
      <c r="DK23" s="37">
        <f>SUM(DK21:DK22)</f>
        <v>23.4</v>
      </c>
      <c r="DL23" s="50"/>
      <c r="DM23" s="37">
        <f>SUM(DM21:DM22)</f>
        <v>1.8</v>
      </c>
      <c r="DO23" s="37">
        <f>SUM(DO21:DO22)</f>
        <v>14</v>
      </c>
      <c r="DQ23" s="37">
        <f>SUM(DQ21:DQ22)</f>
        <v>17.7</v>
      </c>
      <c r="DS23" s="37">
        <f>SUM(DS21:DS22)</f>
        <v>14.5</v>
      </c>
      <c r="DU23" s="37">
        <f>SUM(DU21:DU22)</f>
        <v>15.4</v>
      </c>
      <c r="DW23" s="79">
        <f>SUM(DW21:DW22)</f>
        <v>19.3</v>
      </c>
      <c r="DY23" s="79">
        <f>SUM(DY21:DY22)</f>
        <v>27.2</v>
      </c>
      <c r="EA23" s="79">
        <f>SUM(EA21:EA22)</f>
        <v>354.70000000000005</v>
      </c>
      <c r="EC23" s="79">
        <f>SUM(EC21:EC22)</f>
        <v>139.4</v>
      </c>
      <c r="EE23" s="79">
        <f>SUM(EE21:EE22)</f>
        <v>-29.800000000000011</v>
      </c>
      <c r="EG23" s="79">
        <f>SUM(EG21:EG22)</f>
        <v>92.600000000000009</v>
      </c>
      <c r="EI23" s="79">
        <f>SUM(EI21:EI22)</f>
        <v>21.300000000000011</v>
      </c>
      <c r="EK23" s="79">
        <f>SUM(EK21:EK22)</f>
        <v>-30.5</v>
      </c>
      <c r="EL23" s="50"/>
      <c r="EM23" s="79">
        <f>SUM(EM21:EM22)</f>
        <v>-8.2999999999999972</v>
      </c>
      <c r="EO23" s="79">
        <f>SUM(EO21:EO22)</f>
        <v>25.900000000000006</v>
      </c>
      <c r="EQ23" s="79">
        <f>SUM(EQ21:EQ22)</f>
        <v>23.299999999999997</v>
      </c>
      <c r="ES23" s="79">
        <f>SUM(ES21:ES22)</f>
        <v>147.5</v>
      </c>
      <c r="EU23" s="79">
        <f>SUM(EU21:EU22)</f>
        <v>180.3</v>
      </c>
      <c r="EW23" s="79">
        <f>SUM(EW21:EW22)</f>
        <v>130.30000000000001</v>
      </c>
      <c r="EX23" s="50"/>
      <c r="EY23" s="79">
        <f>SUM(EY21:EY22)</f>
        <v>137.39999999999998</v>
      </c>
      <c r="EZ23" s="50"/>
      <c r="FA23" s="79">
        <f>SUM(FA21:FA22)</f>
        <v>250.5</v>
      </c>
      <c r="FB23" s="50"/>
      <c r="FC23" s="79">
        <f>SUM(FC21:FC22)</f>
        <v>184.6</v>
      </c>
      <c r="FD23" s="50"/>
      <c r="FE23" s="79">
        <f>SUM(FE21:FE22)</f>
        <v>163.69999999999999</v>
      </c>
      <c r="FF23" s="50"/>
      <c r="FG23" s="79">
        <f>SUM(FG21:FG22)</f>
        <v>186</v>
      </c>
      <c r="FH23" s="50"/>
      <c r="FI23" s="79">
        <f>SUM(FI21:FI22)</f>
        <v>320.60000000000002</v>
      </c>
      <c r="FJ23" s="50"/>
      <c r="FK23" s="79">
        <f>SUM(FK21:FK22)</f>
        <v>184.7</v>
      </c>
      <c r="FL23" s="50"/>
      <c r="FM23" s="79">
        <f>SUM(FM21:FM22)</f>
        <v>123.4</v>
      </c>
      <c r="FN23" s="50"/>
      <c r="FO23" s="79">
        <f>SUM(FO21:FO22)</f>
        <v>161.89999999999998</v>
      </c>
      <c r="FQ23" s="79">
        <f>SUM(FQ21:FQ22)</f>
        <v>172.6</v>
      </c>
      <c r="FS23" s="79">
        <f>SUM(FS21:FS22)</f>
        <v>152</v>
      </c>
      <c r="FU23" s="79">
        <f>SUM(FU21:FU22)</f>
        <v>129.6</v>
      </c>
      <c r="FW23" s="79">
        <f>SUM(FW21:FW22)</f>
        <v>139.6</v>
      </c>
      <c r="FX23" s="105"/>
      <c r="FY23" s="117"/>
    </row>
    <row r="24" spans="1:181" ht="15" x14ac:dyDescent="0.25">
      <c r="A24" s="13"/>
      <c r="B24" s="1"/>
      <c r="C24" s="62"/>
      <c r="D24" s="38"/>
      <c r="E24" s="37"/>
      <c r="F24" s="38"/>
      <c r="G24" s="37"/>
      <c r="H24" s="38"/>
      <c r="I24" s="37"/>
      <c r="J24" s="38"/>
      <c r="K24" s="37"/>
      <c r="L24" s="38"/>
      <c r="M24" s="37"/>
      <c r="N24" s="38"/>
      <c r="O24" s="37"/>
      <c r="P24" s="38"/>
      <c r="Q24" s="37"/>
      <c r="R24" s="38"/>
      <c r="S24" s="37"/>
      <c r="T24" s="39"/>
      <c r="U24" s="41"/>
      <c r="V24" s="37"/>
      <c r="W24" s="37"/>
      <c r="X24" s="37"/>
      <c r="Y24" s="37"/>
      <c r="Z24" s="37"/>
      <c r="AA24" s="37"/>
      <c r="AB24" s="39"/>
      <c r="AC24" s="37"/>
      <c r="AD24" s="39"/>
      <c r="AE24" s="37"/>
      <c r="AF24" s="39"/>
      <c r="AG24" s="37"/>
      <c r="AH24" s="37"/>
      <c r="AI24" s="37"/>
      <c r="AJ24" s="39"/>
      <c r="AK24" s="37"/>
      <c r="AL24" s="39"/>
      <c r="AM24" s="37"/>
      <c r="AN24" s="39"/>
      <c r="AO24" s="37"/>
      <c r="AP24" s="39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O24" s="50"/>
      <c r="DQ24" s="50"/>
      <c r="DS24" s="50"/>
      <c r="DU24" s="50"/>
      <c r="DW24" s="50"/>
      <c r="DY24" s="50"/>
      <c r="EA24" s="50"/>
      <c r="EC24" s="50"/>
      <c r="EE24" s="50"/>
      <c r="EG24" s="50"/>
      <c r="EI24" s="50"/>
      <c r="EK24" s="50"/>
      <c r="EL24" s="50"/>
      <c r="EM24" s="50"/>
      <c r="EO24" s="50"/>
      <c r="EQ24" s="50"/>
      <c r="ES24" s="50"/>
      <c r="EU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Q24" s="50"/>
      <c r="FS24" s="50"/>
      <c r="FU24" s="50"/>
      <c r="FW24" s="50"/>
      <c r="FX24" s="105"/>
      <c r="FY24" s="117"/>
    </row>
    <row r="25" spans="1:181" ht="15" x14ac:dyDescent="0.25">
      <c r="A25" s="13" t="s">
        <v>50</v>
      </c>
      <c r="B25" s="1"/>
      <c r="C25" s="62">
        <v>2.9</v>
      </c>
      <c r="D25" s="38"/>
      <c r="E25" s="37">
        <v>2.5</v>
      </c>
      <c r="F25" s="38"/>
      <c r="G25" s="37">
        <v>2.9</v>
      </c>
      <c r="H25" s="38"/>
      <c r="I25" s="37">
        <v>3.4</v>
      </c>
      <c r="J25" s="38"/>
      <c r="K25" s="37">
        <v>3.7</v>
      </c>
      <c r="L25" s="38"/>
      <c r="M25" s="37">
        <v>3.6</v>
      </c>
      <c r="N25" s="38"/>
      <c r="O25" s="37">
        <v>3.6</v>
      </c>
      <c r="P25" s="38"/>
      <c r="Q25" s="37">
        <v>2.9</v>
      </c>
      <c r="R25" s="38"/>
      <c r="S25" s="37">
        <v>3.6</v>
      </c>
      <c r="T25" s="39"/>
      <c r="U25" s="41">
        <v>5.7</v>
      </c>
      <c r="V25" s="37"/>
      <c r="W25" s="37">
        <v>5.8</v>
      </c>
      <c r="X25" s="37"/>
      <c r="Y25" s="37">
        <v>8.3000000000000007</v>
      </c>
      <c r="Z25" s="37"/>
      <c r="AA25" s="37">
        <v>8.3000000000000007</v>
      </c>
      <c r="AB25" s="39"/>
      <c r="AC25" s="37">
        <v>9.5</v>
      </c>
      <c r="AD25" s="39"/>
      <c r="AE25" s="37">
        <v>9</v>
      </c>
      <c r="AF25" s="39"/>
      <c r="AG25" s="37">
        <v>9.9</v>
      </c>
      <c r="AH25" s="37"/>
      <c r="AI25" s="37">
        <v>10.9</v>
      </c>
      <c r="AJ25" s="39"/>
      <c r="AK25" s="37">
        <v>9.9</v>
      </c>
      <c r="AL25" s="39"/>
      <c r="AM25" s="37">
        <v>10.9</v>
      </c>
      <c r="AN25" s="39"/>
      <c r="AO25" s="37">
        <v>11.5</v>
      </c>
      <c r="AP25" s="39"/>
      <c r="AQ25" s="37">
        <v>7.9</v>
      </c>
      <c r="AR25" s="37"/>
      <c r="AS25" s="37">
        <v>7.3</v>
      </c>
      <c r="AT25" s="37"/>
      <c r="AU25" s="37">
        <v>8.1</v>
      </c>
      <c r="AV25" s="37"/>
      <c r="AW25" s="37">
        <v>9</v>
      </c>
      <c r="AX25" s="37"/>
      <c r="AY25" s="37">
        <v>11.7</v>
      </c>
      <c r="AZ25" s="37"/>
      <c r="BA25" s="37">
        <v>12.3</v>
      </c>
      <c r="BB25" s="37"/>
      <c r="BC25" s="37">
        <v>12.1</v>
      </c>
      <c r="BD25" s="37"/>
      <c r="BE25" s="37">
        <v>11.7</v>
      </c>
      <c r="BF25" s="37"/>
      <c r="BG25" s="50">
        <v>12.6</v>
      </c>
      <c r="BH25" s="50"/>
      <c r="BI25" s="50">
        <v>15</v>
      </c>
      <c r="BJ25" s="50"/>
      <c r="BK25" s="50">
        <v>14.6</v>
      </c>
      <c r="BL25" s="50"/>
      <c r="BM25" s="50">
        <v>15</v>
      </c>
      <c r="BN25" s="50"/>
      <c r="BO25" s="50">
        <v>15.2</v>
      </c>
      <c r="BP25" s="50"/>
      <c r="BQ25" s="50">
        <v>15.6</v>
      </c>
      <c r="BR25" s="50"/>
      <c r="BS25" s="50">
        <v>16.3</v>
      </c>
      <c r="BT25" s="50"/>
      <c r="BU25" s="50">
        <v>16.3</v>
      </c>
      <c r="BV25" s="50"/>
      <c r="BW25" s="50">
        <v>16</v>
      </c>
      <c r="BX25" s="50"/>
      <c r="BY25" s="50">
        <v>16.2</v>
      </c>
      <c r="BZ25" s="50"/>
      <c r="CA25" s="50">
        <v>16.100000000000001</v>
      </c>
      <c r="CB25" s="50"/>
      <c r="CC25" s="50">
        <v>16.7</v>
      </c>
      <c r="CD25" s="50"/>
      <c r="CE25" s="50">
        <v>16</v>
      </c>
      <c r="CF25" s="50"/>
      <c r="CG25" s="50">
        <v>13.3</v>
      </c>
      <c r="CH25" s="50"/>
      <c r="CI25" s="50">
        <v>13.5</v>
      </c>
      <c r="CJ25" s="50"/>
      <c r="CK25" s="50">
        <v>13.9</v>
      </c>
      <c r="CL25" s="50"/>
      <c r="CM25" s="50">
        <v>14.9</v>
      </c>
      <c r="CN25" s="50"/>
      <c r="CO25" s="50">
        <v>19.600000000000001</v>
      </c>
      <c r="CP25" s="50"/>
      <c r="CQ25" s="50">
        <v>20.399999999999999</v>
      </c>
      <c r="CR25" s="50"/>
      <c r="CS25" s="50">
        <v>21.1</v>
      </c>
      <c r="CT25" s="50"/>
      <c r="CU25" s="50">
        <v>22.1</v>
      </c>
      <c r="CV25" s="50"/>
      <c r="CW25" s="50">
        <v>24.3</v>
      </c>
      <c r="CX25" s="50"/>
      <c r="CY25" s="50">
        <v>25.1</v>
      </c>
      <c r="CZ25" s="50"/>
      <c r="DA25" s="50">
        <v>26.2</v>
      </c>
      <c r="DB25" s="50"/>
      <c r="DC25" s="50">
        <v>27.6</v>
      </c>
      <c r="DD25" s="50"/>
      <c r="DE25" s="50">
        <v>29.9</v>
      </c>
      <c r="DF25" s="50"/>
      <c r="DG25" s="50">
        <v>30.5</v>
      </c>
      <c r="DH25" s="50"/>
      <c r="DI25" s="50">
        <v>32.200000000000003</v>
      </c>
      <c r="DJ25" s="50"/>
      <c r="DK25" s="50">
        <v>34.5</v>
      </c>
      <c r="DL25" s="50"/>
      <c r="DM25" s="50">
        <v>38.700000000000003</v>
      </c>
      <c r="DO25" s="50">
        <v>41.1</v>
      </c>
      <c r="DQ25" s="50">
        <v>42.3</v>
      </c>
      <c r="DS25" s="50">
        <v>45</v>
      </c>
      <c r="DU25" s="50">
        <v>49.8</v>
      </c>
      <c r="DW25" s="50">
        <v>50.4</v>
      </c>
      <c r="DY25" s="50">
        <v>51</v>
      </c>
      <c r="EA25" s="50">
        <v>51.9</v>
      </c>
      <c r="EC25" s="50">
        <v>48.2</v>
      </c>
      <c r="EE25" s="50">
        <v>46.8</v>
      </c>
      <c r="EG25" s="50">
        <v>45.1</v>
      </c>
      <c r="EI25" s="50">
        <v>43.8</v>
      </c>
      <c r="EK25" s="50">
        <v>42</v>
      </c>
      <c r="EL25" s="50"/>
      <c r="EM25" s="50">
        <v>39.799999999999997</v>
      </c>
      <c r="EO25" s="50">
        <v>38.6</v>
      </c>
      <c r="EQ25" s="50">
        <v>36.5</v>
      </c>
      <c r="ES25" s="50">
        <v>38.9</v>
      </c>
      <c r="EU25" s="50">
        <v>41.8</v>
      </c>
      <c r="EW25" s="50">
        <v>49.4</v>
      </c>
      <c r="EX25" s="50"/>
      <c r="EY25" s="50">
        <v>54.4</v>
      </c>
      <c r="EZ25" s="50"/>
      <c r="FA25" s="50">
        <v>62.8</v>
      </c>
      <c r="FB25" s="50"/>
      <c r="FC25" s="50">
        <v>70.5</v>
      </c>
      <c r="FD25" s="50"/>
      <c r="FE25" s="50">
        <v>78.8</v>
      </c>
      <c r="FF25" s="50"/>
      <c r="FG25" s="50">
        <v>92.5</v>
      </c>
      <c r="FH25" s="50"/>
      <c r="FI25" s="50">
        <v>104.5</v>
      </c>
      <c r="FJ25" s="50"/>
      <c r="FK25" s="50">
        <v>111.2</v>
      </c>
      <c r="FL25" s="50"/>
      <c r="FM25" s="50">
        <v>111.3</v>
      </c>
      <c r="FN25" s="50"/>
      <c r="FO25" s="50">
        <v>114.7</v>
      </c>
      <c r="FQ25" s="50">
        <v>118.1</v>
      </c>
      <c r="FS25" s="50">
        <v>116.3</v>
      </c>
      <c r="FU25" s="50">
        <v>113.8</v>
      </c>
      <c r="FW25" s="50">
        <v>108.4</v>
      </c>
      <c r="FX25" s="105"/>
      <c r="FY25" s="117"/>
    </row>
    <row r="26" spans="1:181" ht="15" x14ac:dyDescent="0.25">
      <c r="A26" s="13" t="s">
        <v>64</v>
      </c>
      <c r="B26" s="1"/>
      <c r="C26" s="62">
        <v>0</v>
      </c>
      <c r="D26" s="38"/>
      <c r="E26" s="37">
        <v>0.1</v>
      </c>
      <c r="F26" s="38"/>
      <c r="G26" s="37">
        <v>0.1</v>
      </c>
      <c r="H26" s="38"/>
      <c r="I26" s="37">
        <v>0.2</v>
      </c>
      <c r="J26" s="38"/>
      <c r="K26" s="37">
        <v>0.1</v>
      </c>
      <c r="L26" s="38"/>
      <c r="M26" s="37">
        <v>0.2</v>
      </c>
      <c r="N26" s="38"/>
      <c r="O26" s="37">
        <v>0</v>
      </c>
      <c r="P26" s="38"/>
      <c r="Q26" s="37">
        <v>0.1</v>
      </c>
      <c r="R26" s="38"/>
      <c r="S26" s="37">
        <v>0.1</v>
      </c>
      <c r="T26" s="39"/>
      <c r="U26" s="41">
        <v>0.1</v>
      </c>
      <c r="V26" s="37"/>
      <c r="W26" s="37">
        <v>0</v>
      </c>
      <c r="X26" s="37"/>
      <c r="Y26" s="37">
        <v>0.1</v>
      </c>
      <c r="Z26" s="37"/>
      <c r="AA26" s="37">
        <v>0</v>
      </c>
      <c r="AB26" s="39"/>
      <c r="AC26" s="37">
        <v>0</v>
      </c>
      <c r="AD26" s="39"/>
      <c r="AE26" s="37">
        <v>0</v>
      </c>
      <c r="AF26" s="39"/>
      <c r="AG26" s="37">
        <v>0</v>
      </c>
      <c r="AH26" s="37"/>
      <c r="AI26" s="37">
        <v>0</v>
      </c>
      <c r="AJ26" s="39"/>
      <c r="AK26" s="37">
        <v>0</v>
      </c>
      <c r="AL26" s="39"/>
      <c r="AM26" s="37">
        <v>0</v>
      </c>
      <c r="AN26" s="39"/>
      <c r="AO26" s="37">
        <v>2.7</v>
      </c>
      <c r="AP26" s="39"/>
      <c r="AQ26" s="37">
        <v>4.8</v>
      </c>
      <c r="AR26" s="37"/>
      <c r="AS26" s="37">
        <v>4.8</v>
      </c>
      <c r="AT26" s="37"/>
      <c r="AU26" s="37">
        <v>5.2</v>
      </c>
      <c r="AV26" s="37"/>
      <c r="AW26" s="37">
        <v>4.5</v>
      </c>
      <c r="AX26" s="37"/>
      <c r="AY26" s="37">
        <v>5.2</v>
      </c>
      <c r="AZ26" s="37"/>
      <c r="BA26" s="37">
        <v>6.3</v>
      </c>
      <c r="BB26" s="37"/>
      <c r="BC26" s="37">
        <v>6.1</v>
      </c>
      <c r="BD26" s="37"/>
      <c r="BE26" s="37">
        <v>5.8</v>
      </c>
      <c r="BF26" s="37"/>
      <c r="BG26" s="50">
        <v>6.6</v>
      </c>
      <c r="BH26" s="50"/>
      <c r="BI26" s="50">
        <v>7.7</v>
      </c>
      <c r="BJ26" s="50"/>
      <c r="BK26" s="50">
        <v>8.4</v>
      </c>
      <c r="BL26" s="50"/>
      <c r="BM26" s="50">
        <v>7.7</v>
      </c>
      <c r="BN26" s="50"/>
      <c r="BO26" s="50">
        <v>8.6</v>
      </c>
      <c r="BP26" s="50"/>
      <c r="BQ26" s="50">
        <v>9</v>
      </c>
      <c r="BR26" s="50"/>
      <c r="BS26" s="50">
        <v>9.1</v>
      </c>
      <c r="BT26" s="50"/>
      <c r="BU26" s="50">
        <v>8.1</v>
      </c>
      <c r="BV26" s="50"/>
      <c r="BW26" s="50">
        <v>9</v>
      </c>
      <c r="BX26" s="50"/>
      <c r="BY26" s="50">
        <v>10.5</v>
      </c>
      <c r="BZ26" s="50"/>
      <c r="CA26" s="50">
        <v>11</v>
      </c>
      <c r="CB26" s="50"/>
      <c r="CC26" s="50">
        <v>10.3</v>
      </c>
      <c r="CD26" s="50"/>
      <c r="CE26" s="50">
        <v>11</v>
      </c>
      <c r="CF26" s="50"/>
      <c r="CG26" s="50">
        <v>11</v>
      </c>
      <c r="CH26" s="50"/>
      <c r="CI26" s="50">
        <v>9.4</v>
      </c>
      <c r="CJ26" s="50"/>
      <c r="CK26" s="50">
        <v>8.6</v>
      </c>
      <c r="CL26" s="50"/>
      <c r="CM26" s="50">
        <v>8.6</v>
      </c>
      <c r="CN26" s="50"/>
      <c r="CO26" s="50">
        <v>9.1999999999999993</v>
      </c>
      <c r="CP26" s="50"/>
      <c r="CQ26" s="50">
        <v>8.4</v>
      </c>
      <c r="CR26" s="50"/>
      <c r="CS26" s="50">
        <v>7</v>
      </c>
      <c r="CT26" s="50"/>
      <c r="CU26" s="50">
        <v>6.8</v>
      </c>
      <c r="CV26" s="50"/>
      <c r="CW26" s="50">
        <v>7</v>
      </c>
      <c r="CX26" s="50"/>
      <c r="CY26" s="50">
        <v>6.6</v>
      </c>
      <c r="CZ26" s="50"/>
      <c r="DA26" s="50">
        <v>5.6</v>
      </c>
      <c r="DB26" s="50"/>
      <c r="DC26" s="50">
        <v>6</v>
      </c>
      <c r="DD26" s="50"/>
      <c r="DE26" s="50">
        <v>6.1</v>
      </c>
      <c r="DF26" s="50"/>
      <c r="DG26" s="50">
        <v>5.5</v>
      </c>
      <c r="DH26" s="50"/>
      <c r="DI26" s="50">
        <v>5.0999999999999996</v>
      </c>
      <c r="DJ26" s="50"/>
      <c r="DK26" s="50">
        <v>5.2</v>
      </c>
      <c r="DL26" s="50"/>
      <c r="DM26" s="50">
        <v>7.3</v>
      </c>
      <c r="DO26" s="50">
        <v>7</v>
      </c>
      <c r="DQ26" s="50">
        <v>6.5</v>
      </c>
      <c r="DS26" s="50">
        <v>6.6</v>
      </c>
      <c r="DU26" s="50">
        <v>8.3000000000000007</v>
      </c>
      <c r="DW26" s="50">
        <v>8.1999999999999993</v>
      </c>
      <c r="DY26" s="50">
        <v>7</v>
      </c>
      <c r="EA26" s="50">
        <v>8.8000000000000007</v>
      </c>
      <c r="EC26" s="50">
        <v>9.3000000000000007</v>
      </c>
      <c r="EE26" s="50">
        <v>10.7</v>
      </c>
      <c r="EG26" s="50">
        <v>9.1</v>
      </c>
      <c r="EI26" s="50">
        <v>9</v>
      </c>
      <c r="EK26" s="50">
        <v>10.3</v>
      </c>
      <c r="EL26" s="50"/>
      <c r="EM26" s="50">
        <v>10</v>
      </c>
      <c r="EO26" s="50">
        <v>9.5</v>
      </c>
      <c r="EQ26" s="50">
        <v>8.9</v>
      </c>
      <c r="ES26" s="50">
        <v>12.2</v>
      </c>
      <c r="EU26" s="50">
        <v>12.9</v>
      </c>
      <c r="EW26" s="50">
        <v>12.4</v>
      </c>
      <c r="EX26" s="50"/>
      <c r="EY26" s="50">
        <v>17.899999999999999</v>
      </c>
      <c r="EZ26" s="50"/>
      <c r="FA26" s="50">
        <v>19.7</v>
      </c>
      <c r="FB26" s="50"/>
      <c r="FC26" s="50">
        <v>16.5</v>
      </c>
      <c r="FD26" s="50"/>
      <c r="FE26" s="50">
        <v>16.600000000000001</v>
      </c>
      <c r="FF26" s="50"/>
      <c r="FG26" s="50">
        <v>17</v>
      </c>
      <c r="FH26" s="50"/>
      <c r="FI26" s="50">
        <v>20.3</v>
      </c>
      <c r="FJ26" s="50"/>
      <c r="FK26" s="50">
        <v>18.5</v>
      </c>
      <c r="FL26" s="50"/>
      <c r="FM26" s="50">
        <v>17.7</v>
      </c>
      <c r="FN26" s="50"/>
      <c r="FO26" s="50">
        <v>16.100000000000001</v>
      </c>
      <c r="FQ26" s="50">
        <v>19.8</v>
      </c>
      <c r="FS26" s="50">
        <v>18.600000000000001</v>
      </c>
      <c r="FU26" s="50">
        <v>17.2</v>
      </c>
      <c r="FW26" s="50">
        <v>15.8</v>
      </c>
      <c r="FX26" s="105"/>
      <c r="FY26" s="117"/>
    </row>
    <row r="27" spans="1:181" ht="15" x14ac:dyDescent="0.25">
      <c r="A27" s="13" t="s">
        <v>97</v>
      </c>
      <c r="B27" s="1"/>
      <c r="C27" s="62">
        <v>0</v>
      </c>
      <c r="D27" s="38"/>
      <c r="E27" s="37">
        <v>0</v>
      </c>
      <c r="F27" s="38"/>
      <c r="G27" s="37">
        <v>0</v>
      </c>
      <c r="H27" s="38"/>
      <c r="I27" s="37">
        <v>0</v>
      </c>
      <c r="J27" s="38"/>
      <c r="K27" s="37">
        <v>0</v>
      </c>
      <c r="L27" s="38"/>
      <c r="M27" s="37">
        <v>0</v>
      </c>
      <c r="N27" s="38"/>
      <c r="O27" s="37">
        <v>0</v>
      </c>
      <c r="P27" s="38"/>
      <c r="Q27" s="37">
        <v>0</v>
      </c>
      <c r="R27" s="38"/>
      <c r="S27" s="37">
        <v>0</v>
      </c>
      <c r="T27" s="39"/>
      <c r="U27" s="37">
        <v>0</v>
      </c>
      <c r="V27" s="37"/>
      <c r="W27" s="37">
        <v>0</v>
      </c>
      <c r="X27" s="37"/>
      <c r="Y27" s="37">
        <v>0</v>
      </c>
      <c r="Z27" s="37"/>
      <c r="AA27" s="37">
        <v>0</v>
      </c>
      <c r="AB27" s="39"/>
      <c r="AC27" s="37">
        <v>0</v>
      </c>
      <c r="AD27" s="39"/>
      <c r="AE27" s="37">
        <v>0</v>
      </c>
      <c r="AF27" s="39"/>
      <c r="AG27" s="37">
        <v>0</v>
      </c>
      <c r="AH27" s="37"/>
      <c r="AI27" s="37">
        <v>0</v>
      </c>
      <c r="AJ27" s="39"/>
      <c r="AK27" s="37">
        <v>0</v>
      </c>
      <c r="AL27" s="39"/>
      <c r="AM27" s="37">
        <v>0</v>
      </c>
      <c r="AN27" s="39"/>
      <c r="AO27" s="37">
        <v>0</v>
      </c>
      <c r="AP27" s="39"/>
      <c r="AQ27" s="37">
        <v>0</v>
      </c>
      <c r="AR27" s="37"/>
      <c r="AS27" s="37">
        <v>0</v>
      </c>
      <c r="AT27" s="37"/>
      <c r="AU27" s="37">
        <v>0</v>
      </c>
      <c r="AV27" s="37"/>
      <c r="AW27" s="37">
        <v>0</v>
      </c>
      <c r="AX27" s="37"/>
      <c r="AY27" s="37">
        <v>0</v>
      </c>
      <c r="AZ27" s="37"/>
      <c r="BA27" s="37">
        <v>0</v>
      </c>
      <c r="BB27" s="37"/>
      <c r="BC27" s="37">
        <v>0</v>
      </c>
      <c r="BD27" s="37"/>
      <c r="BE27" s="37">
        <v>0</v>
      </c>
      <c r="BF27" s="37"/>
      <c r="BG27" s="37">
        <v>0</v>
      </c>
      <c r="BH27" s="50"/>
      <c r="BI27" s="37">
        <v>0</v>
      </c>
      <c r="BJ27" s="50"/>
      <c r="BK27" s="37">
        <v>0</v>
      </c>
      <c r="BL27" s="50"/>
      <c r="BM27" s="37">
        <v>0</v>
      </c>
      <c r="BN27" s="50"/>
      <c r="BO27" s="37">
        <v>0</v>
      </c>
      <c r="BP27" s="50"/>
      <c r="BQ27" s="37">
        <v>0</v>
      </c>
      <c r="BR27" s="50"/>
      <c r="BS27" s="37">
        <v>0</v>
      </c>
      <c r="BT27" s="50"/>
      <c r="BU27" s="37">
        <v>0</v>
      </c>
      <c r="BV27" s="50"/>
      <c r="BW27" s="37">
        <v>0</v>
      </c>
      <c r="BX27" s="50"/>
      <c r="BY27" s="37">
        <v>0</v>
      </c>
      <c r="BZ27" s="50"/>
      <c r="CA27" s="37">
        <v>0</v>
      </c>
      <c r="CB27" s="50"/>
      <c r="CC27" s="37">
        <v>0</v>
      </c>
      <c r="CD27" s="50"/>
      <c r="CE27" s="50">
        <v>21.8</v>
      </c>
      <c r="CF27" s="50"/>
      <c r="CG27" s="37">
        <v>0</v>
      </c>
      <c r="CH27" s="50"/>
      <c r="CI27" s="37">
        <v>0</v>
      </c>
      <c r="CJ27" s="50"/>
      <c r="CK27" s="50">
        <v>0</v>
      </c>
      <c r="CL27" s="50"/>
      <c r="CM27" s="50">
        <v>0</v>
      </c>
      <c r="CN27" s="50"/>
      <c r="CO27" s="50">
        <v>0</v>
      </c>
      <c r="CP27" s="50"/>
      <c r="CQ27" s="50">
        <v>0</v>
      </c>
      <c r="CR27" s="50"/>
      <c r="CS27" s="50">
        <v>0</v>
      </c>
      <c r="CT27" s="50"/>
      <c r="CU27" s="50">
        <v>0</v>
      </c>
      <c r="CV27" s="50"/>
      <c r="CW27" s="50">
        <v>0</v>
      </c>
      <c r="CX27" s="50"/>
      <c r="CY27" s="50">
        <v>0</v>
      </c>
      <c r="CZ27" s="50"/>
      <c r="DA27" s="50">
        <v>0</v>
      </c>
      <c r="DB27" s="50"/>
      <c r="DC27" s="50">
        <v>0</v>
      </c>
      <c r="DD27" s="50"/>
      <c r="DE27" s="50">
        <v>0</v>
      </c>
      <c r="DF27" s="50"/>
      <c r="DG27" s="50">
        <v>0</v>
      </c>
      <c r="DH27" s="50"/>
      <c r="DI27" s="50">
        <v>0</v>
      </c>
      <c r="DJ27" s="50"/>
      <c r="DK27" s="50">
        <v>0</v>
      </c>
      <c r="DL27" s="50"/>
      <c r="DM27" s="50">
        <v>0</v>
      </c>
      <c r="DO27" s="50">
        <v>0</v>
      </c>
      <c r="DQ27" s="50">
        <v>0</v>
      </c>
      <c r="DS27" s="50">
        <v>0</v>
      </c>
      <c r="DU27" s="50">
        <v>0</v>
      </c>
      <c r="DW27" s="50">
        <v>0</v>
      </c>
      <c r="DY27" s="50">
        <v>1.8</v>
      </c>
      <c r="EA27" s="50">
        <v>7.4</v>
      </c>
      <c r="EC27" s="50">
        <v>0</v>
      </c>
      <c r="EE27" s="50">
        <v>0</v>
      </c>
      <c r="EG27" s="50">
        <v>0</v>
      </c>
      <c r="EI27" s="50">
        <v>0</v>
      </c>
      <c r="EK27" s="50">
        <v>0</v>
      </c>
      <c r="EL27" s="50"/>
      <c r="EM27" s="50">
        <v>0</v>
      </c>
      <c r="EO27" s="50">
        <v>0</v>
      </c>
      <c r="EQ27" s="50">
        <v>0</v>
      </c>
      <c r="ES27" s="50">
        <v>0</v>
      </c>
      <c r="EU27" s="50">
        <v>0</v>
      </c>
      <c r="EW27" s="50">
        <v>0</v>
      </c>
      <c r="EX27" s="50"/>
      <c r="EY27" s="50">
        <v>0</v>
      </c>
      <c r="EZ27" s="50"/>
      <c r="FA27" s="50">
        <v>0</v>
      </c>
      <c r="FB27" s="50"/>
      <c r="FC27" s="50">
        <v>0</v>
      </c>
      <c r="FD27" s="50"/>
      <c r="FE27" s="50">
        <v>1.8</v>
      </c>
      <c r="FF27" s="50"/>
      <c r="FG27" s="50">
        <v>0</v>
      </c>
      <c r="FH27" s="50"/>
      <c r="FI27" s="50">
        <v>0</v>
      </c>
      <c r="FJ27" s="50"/>
      <c r="FK27" s="50">
        <v>0</v>
      </c>
      <c r="FL27" s="50"/>
      <c r="FM27" s="50">
        <v>0</v>
      </c>
      <c r="FN27" s="50"/>
      <c r="FO27" s="50">
        <v>1.2</v>
      </c>
      <c r="FQ27" s="50">
        <v>0</v>
      </c>
      <c r="FS27" s="50">
        <v>0</v>
      </c>
      <c r="FU27" s="50">
        <v>0</v>
      </c>
      <c r="FW27" s="50">
        <v>0</v>
      </c>
      <c r="FX27" s="105"/>
      <c r="FY27" s="117"/>
    </row>
    <row r="28" spans="1:181" ht="15" x14ac:dyDescent="0.25">
      <c r="A28" s="13" t="s">
        <v>146</v>
      </c>
      <c r="B28" s="1"/>
      <c r="C28" s="62">
        <v>0</v>
      </c>
      <c r="D28" s="38"/>
      <c r="E28" s="37">
        <v>0</v>
      </c>
      <c r="F28" s="38"/>
      <c r="G28" s="37">
        <v>0</v>
      </c>
      <c r="H28" s="38"/>
      <c r="I28" s="37">
        <v>0</v>
      </c>
      <c r="J28" s="38"/>
      <c r="K28" s="37">
        <v>0</v>
      </c>
      <c r="L28" s="38"/>
      <c r="M28" s="37">
        <v>0</v>
      </c>
      <c r="N28" s="38"/>
      <c r="O28" s="37">
        <v>0</v>
      </c>
      <c r="P28" s="38"/>
      <c r="Q28" s="37">
        <v>0</v>
      </c>
      <c r="R28" s="38"/>
      <c r="S28" s="37">
        <v>0</v>
      </c>
      <c r="T28" s="39"/>
      <c r="U28" s="37">
        <v>0</v>
      </c>
      <c r="V28" s="37"/>
      <c r="W28" s="37">
        <v>0</v>
      </c>
      <c r="X28" s="37"/>
      <c r="Y28" s="37">
        <v>0</v>
      </c>
      <c r="Z28" s="37"/>
      <c r="AA28" s="37">
        <v>0</v>
      </c>
      <c r="AB28" s="39"/>
      <c r="AC28" s="37">
        <v>0</v>
      </c>
      <c r="AD28" s="39"/>
      <c r="AE28" s="37">
        <v>0</v>
      </c>
      <c r="AF28" s="39"/>
      <c r="AG28" s="37">
        <v>0</v>
      </c>
      <c r="AH28" s="37"/>
      <c r="AI28" s="37">
        <v>0</v>
      </c>
      <c r="AJ28" s="39"/>
      <c r="AK28" s="37">
        <v>0</v>
      </c>
      <c r="AL28" s="39"/>
      <c r="AM28" s="37">
        <v>0</v>
      </c>
      <c r="AN28" s="39"/>
      <c r="AO28" s="37">
        <v>0</v>
      </c>
      <c r="AP28" s="39"/>
      <c r="AQ28" s="37">
        <v>0</v>
      </c>
      <c r="AR28" s="37"/>
      <c r="AS28" s="37">
        <v>0</v>
      </c>
      <c r="AT28" s="37"/>
      <c r="AU28" s="37">
        <v>0</v>
      </c>
      <c r="AV28" s="37"/>
      <c r="AW28" s="37">
        <v>0</v>
      </c>
      <c r="AX28" s="37"/>
      <c r="AY28" s="37">
        <v>0</v>
      </c>
      <c r="AZ28" s="37"/>
      <c r="BA28" s="37">
        <v>0</v>
      </c>
      <c r="BB28" s="37"/>
      <c r="BC28" s="37">
        <v>0</v>
      </c>
      <c r="BD28" s="37"/>
      <c r="BE28" s="37">
        <v>0</v>
      </c>
      <c r="BF28" s="37"/>
      <c r="BG28" s="37">
        <v>0</v>
      </c>
      <c r="BH28" s="50"/>
      <c r="BI28" s="37">
        <v>0</v>
      </c>
      <c r="BJ28" s="50"/>
      <c r="BK28" s="37">
        <v>0</v>
      </c>
      <c r="BL28" s="50"/>
      <c r="BM28" s="37">
        <v>0</v>
      </c>
      <c r="BN28" s="50"/>
      <c r="BO28" s="37">
        <v>0</v>
      </c>
      <c r="BP28" s="50"/>
      <c r="BQ28" s="37">
        <v>0</v>
      </c>
      <c r="BR28" s="50"/>
      <c r="BS28" s="37">
        <v>0</v>
      </c>
      <c r="BT28" s="50"/>
      <c r="BU28" s="37">
        <v>0</v>
      </c>
      <c r="BV28" s="50"/>
      <c r="BW28" s="37">
        <v>0</v>
      </c>
      <c r="BX28" s="50"/>
      <c r="BY28" s="37">
        <v>0</v>
      </c>
      <c r="BZ28" s="50"/>
      <c r="CA28" s="37">
        <v>0</v>
      </c>
      <c r="CB28" s="50"/>
      <c r="CC28" s="37">
        <v>0</v>
      </c>
      <c r="CD28" s="50"/>
      <c r="CE28" s="37">
        <v>0</v>
      </c>
      <c r="CF28" s="50"/>
      <c r="CG28" s="37">
        <v>0</v>
      </c>
      <c r="CH28" s="50"/>
      <c r="CI28" s="37">
        <v>0</v>
      </c>
      <c r="CJ28" s="50"/>
      <c r="CK28" s="37">
        <v>0</v>
      </c>
      <c r="CL28" s="50"/>
      <c r="CM28" s="37">
        <v>0</v>
      </c>
      <c r="CN28" s="50"/>
      <c r="CO28" s="37">
        <v>0</v>
      </c>
      <c r="CP28" s="50"/>
      <c r="CQ28" s="37">
        <v>0</v>
      </c>
      <c r="CR28" s="50"/>
      <c r="CS28" s="37">
        <v>0</v>
      </c>
      <c r="CT28" s="50"/>
      <c r="CU28" s="37">
        <v>0</v>
      </c>
      <c r="CV28" s="50"/>
      <c r="CW28" s="37">
        <v>0</v>
      </c>
      <c r="CX28" s="50"/>
      <c r="CY28" s="50">
        <v>0</v>
      </c>
      <c r="CZ28" s="50"/>
      <c r="DA28" s="50">
        <v>0</v>
      </c>
      <c r="DB28" s="50"/>
      <c r="DC28" s="50">
        <v>0</v>
      </c>
      <c r="DD28" s="50"/>
      <c r="DE28" s="50">
        <v>0</v>
      </c>
      <c r="DF28" s="50"/>
      <c r="DG28" s="50">
        <v>0</v>
      </c>
      <c r="DH28" s="50"/>
      <c r="DI28" s="50">
        <v>0</v>
      </c>
      <c r="DJ28" s="50"/>
      <c r="DK28" s="50">
        <v>0</v>
      </c>
      <c r="DL28" s="50"/>
      <c r="DM28" s="50">
        <v>0</v>
      </c>
      <c r="DO28" s="50">
        <v>0</v>
      </c>
      <c r="DQ28" s="50">
        <v>0</v>
      </c>
      <c r="DS28" s="50">
        <v>0</v>
      </c>
      <c r="DU28" s="50">
        <v>0</v>
      </c>
      <c r="DW28" s="50">
        <v>0</v>
      </c>
      <c r="DY28" s="50">
        <v>0</v>
      </c>
      <c r="EA28" s="50">
        <v>0</v>
      </c>
      <c r="EC28" s="50">
        <v>0</v>
      </c>
      <c r="EE28" s="50">
        <v>0</v>
      </c>
      <c r="EG28" s="50">
        <v>0</v>
      </c>
      <c r="EI28" s="50">
        <v>0</v>
      </c>
      <c r="EK28" s="50">
        <v>0</v>
      </c>
      <c r="EL28" s="50"/>
      <c r="EM28" s="50">
        <v>0</v>
      </c>
      <c r="EO28" s="50">
        <v>0</v>
      </c>
      <c r="EQ28" s="50">
        <v>0</v>
      </c>
      <c r="ES28" s="51">
        <v>0</v>
      </c>
      <c r="EU28" s="51">
        <v>0</v>
      </c>
      <c r="EW28" s="51">
        <v>0</v>
      </c>
      <c r="EX28" s="50"/>
      <c r="EY28" s="51">
        <v>0</v>
      </c>
      <c r="EZ28" s="50"/>
      <c r="FA28" s="51">
        <v>0</v>
      </c>
      <c r="FB28" s="50"/>
      <c r="FC28" s="51">
        <v>0</v>
      </c>
      <c r="FD28" s="50"/>
      <c r="FE28" s="51">
        <v>0</v>
      </c>
      <c r="FF28" s="50"/>
      <c r="FG28" s="51">
        <v>0</v>
      </c>
      <c r="FH28" s="50"/>
      <c r="FI28" s="51">
        <v>23.7</v>
      </c>
      <c r="FJ28" s="50"/>
      <c r="FK28" s="51">
        <v>0</v>
      </c>
      <c r="FL28" s="50"/>
      <c r="FM28" s="51">
        <v>0</v>
      </c>
      <c r="FN28" s="50"/>
      <c r="FO28" s="51">
        <v>0</v>
      </c>
      <c r="FQ28" s="51">
        <v>0</v>
      </c>
      <c r="FS28" s="51">
        <v>0</v>
      </c>
      <c r="FU28" s="51">
        <v>0</v>
      </c>
      <c r="FW28" s="51">
        <v>0</v>
      </c>
      <c r="FX28" s="105"/>
      <c r="FY28" s="117"/>
    </row>
    <row r="29" spans="1:181" ht="15.75" customHeight="1" x14ac:dyDescent="0.25">
      <c r="A29" s="15" t="s">
        <v>51</v>
      </c>
      <c r="B29" s="1"/>
      <c r="C29" s="43">
        <f>C19+SUM(C23:C28)</f>
        <v>20.9</v>
      </c>
      <c r="D29" s="38"/>
      <c r="E29" s="43">
        <f>E19+SUM(E23:E28)</f>
        <v>20.100000000000001</v>
      </c>
      <c r="F29" s="38"/>
      <c r="G29" s="43">
        <f>G19+SUM(G23:G28)</f>
        <v>21.299999999999997</v>
      </c>
      <c r="H29" s="38"/>
      <c r="I29" s="43">
        <f>I19+SUM(I23:I28)</f>
        <v>23.400000000000002</v>
      </c>
      <c r="J29" s="38"/>
      <c r="K29" s="43">
        <f>K19+SUM(K23:K28)</f>
        <v>23</v>
      </c>
      <c r="L29" s="38"/>
      <c r="M29" s="43">
        <f>M19+SUM(M23:M28)</f>
        <v>23.900000000000002</v>
      </c>
      <c r="N29" s="38"/>
      <c r="O29" s="43">
        <f>O19+SUM(O23:O28)</f>
        <v>28.400000000000002</v>
      </c>
      <c r="P29" s="38"/>
      <c r="Q29" s="43">
        <f>Q19+SUM(Q23:Q28)</f>
        <v>17.600000000000001</v>
      </c>
      <c r="R29" s="38"/>
      <c r="S29" s="43">
        <f>S19+SUM(S23:S28)</f>
        <v>25.9</v>
      </c>
      <c r="T29" s="39"/>
      <c r="U29" s="43">
        <f>U19+SUM(U23:U28)</f>
        <v>28.1</v>
      </c>
      <c r="V29" s="37"/>
      <c r="W29" s="43">
        <f>W19+SUM(W23:W28)</f>
        <v>31.2</v>
      </c>
      <c r="X29" s="37"/>
      <c r="Y29" s="43">
        <f>Y19+SUM(Y23:Y28)</f>
        <v>43.599999999999994</v>
      </c>
      <c r="Z29" s="37"/>
      <c r="AA29" s="43">
        <f>AA19+SUM(AA23:AA28)</f>
        <v>34.5</v>
      </c>
      <c r="AB29" s="39"/>
      <c r="AC29" s="43">
        <f>AC19+SUM(AC23:AC28)</f>
        <v>37.9</v>
      </c>
      <c r="AD29" s="39"/>
      <c r="AE29" s="43">
        <f>AE19+SUM(AE23:AE28)</f>
        <v>39.799999999999997</v>
      </c>
      <c r="AF29" s="39"/>
      <c r="AG29" s="43">
        <f>AG19+SUM(AG23:AG28)</f>
        <v>44.8</v>
      </c>
      <c r="AH29" s="37"/>
      <c r="AI29" s="43">
        <f>AI19+SUM(AI23:AI28)</f>
        <v>43.099999999999994</v>
      </c>
      <c r="AJ29" s="39"/>
      <c r="AK29" s="43">
        <f>AK19+SUM(AK23:AK28)</f>
        <v>58.5</v>
      </c>
      <c r="AL29" s="39"/>
      <c r="AM29" s="43">
        <f>AM19+SUM(AM23:AM28)</f>
        <v>47.2</v>
      </c>
      <c r="AN29" s="39"/>
      <c r="AO29" s="43">
        <f>AO19+SUM(AO23:AO28)</f>
        <v>56.4</v>
      </c>
      <c r="AP29" s="39"/>
      <c r="AQ29" s="43">
        <f>AQ19+SUM(AQ23:AQ28)</f>
        <v>41.9</v>
      </c>
      <c r="AR29" s="37"/>
      <c r="AS29" s="43">
        <f>AS19+SUM(AS23:AS28)</f>
        <v>35.299999999999997</v>
      </c>
      <c r="AT29" s="37"/>
      <c r="AU29" s="43">
        <f>AU19+SUM(AU23:AU28)</f>
        <v>38</v>
      </c>
      <c r="AV29" s="37"/>
      <c r="AW29" s="43">
        <f>AW19+SUM(AW23:AW28)</f>
        <v>36.4</v>
      </c>
      <c r="AX29" s="37"/>
      <c r="AY29" s="43">
        <f>AY19+SUM(AY23:AY28)</f>
        <v>50.800000000000004</v>
      </c>
      <c r="AZ29" s="37"/>
      <c r="BA29" s="43">
        <f>BA19+SUM(BA23:BA28)</f>
        <v>45.1</v>
      </c>
      <c r="BB29" s="37"/>
      <c r="BC29" s="43">
        <f>BC19+SUM(BC23:BC28)</f>
        <v>46.5</v>
      </c>
      <c r="BD29" s="37"/>
      <c r="BE29" s="43">
        <f>BE19+SUM(BE23:BE28)</f>
        <v>46.2</v>
      </c>
      <c r="BF29" s="37"/>
      <c r="BG29" s="43">
        <f>BG19+SUM(BG23:BG28)</f>
        <v>56.300000000000004</v>
      </c>
      <c r="BH29" s="50"/>
      <c r="BI29" s="43">
        <f>BI19+SUM(BI23:BI28)</f>
        <v>59.3</v>
      </c>
      <c r="BJ29" s="50"/>
      <c r="BK29" s="43">
        <f>BK19+SUM(BK23:BK28)</f>
        <v>55</v>
      </c>
      <c r="BL29" s="50"/>
      <c r="BM29" s="43">
        <f>BM19+SUM(BM23:BM28)</f>
        <v>58.2</v>
      </c>
      <c r="BN29" s="50"/>
      <c r="BO29" s="43">
        <f>BO19+SUM(BO23:BO28)</f>
        <v>63.599999999999994</v>
      </c>
      <c r="BP29" s="50"/>
      <c r="BQ29" s="43">
        <f>BQ19+SUM(BQ23:BQ28)</f>
        <v>62.6</v>
      </c>
      <c r="BR29" s="50"/>
      <c r="BS29" s="43">
        <f>BS19+SUM(BS23:BS28)</f>
        <v>71.900000000000006</v>
      </c>
      <c r="BT29" s="50"/>
      <c r="BU29" s="43">
        <f>BU19+SUM(BU23:BU28)</f>
        <v>68</v>
      </c>
      <c r="BV29" s="50"/>
      <c r="BW29" s="43">
        <f>BW19+SUM(BW23:BW28)</f>
        <v>69.599999999999994</v>
      </c>
      <c r="BX29" s="50"/>
      <c r="BY29" s="43">
        <f>BY19+SUM(BY23:BY28)</f>
        <v>72</v>
      </c>
      <c r="BZ29" s="50"/>
      <c r="CA29" s="43">
        <f>CA19+SUM(CA23:CA28)</f>
        <v>70.5</v>
      </c>
      <c r="CB29" s="50"/>
      <c r="CC29" s="43">
        <f>CC19+SUM(CC23:CC28)</f>
        <v>71.8</v>
      </c>
      <c r="CD29" s="50"/>
      <c r="CE29" s="43">
        <f>CE19+SUM(CE23:CE28)</f>
        <v>96.9</v>
      </c>
      <c r="CF29" s="50"/>
      <c r="CG29" s="43">
        <f>CG19+SUM(CG23:CG28)</f>
        <v>70.599999999999994</v>
      </c>
      <c r="CH29" s="50"/>
      <c r="CI29" s="43">
        <f>CI19+SUM(CI23:CI28)</f>
        <v>66.400000000000006</v>
      </c>
      <c r="CJ29" s="50"/>
      <c r="CK29" s="43">
        <f>CK19+SUM(CK23:CK28)</f>
        <v>68.699999999999989</v>
      </c>
      <c r="CL29" s="50"/>
      <c r="CM29" s="43">
        <f>CM19+SUM(CM23:CM28)</f>
        <v>80.900000000000006</v>
      </c>
      <c r="CN29" s="50"/>
      <c r="CO29" s="43">
        <f>CO19+SUM(CO23:CO28)</f>
        <v>85.7</v>
      </c>
      <c r="CP29" s="50"/>
      <c r="CQ29" s="43">
        <f>CQ19+SUM(CQ23:CQ28)</f>
        <v>92.3</v>
      </c>
      <c r="CR29" s="50"/>
      <c r="CS29" s="43">
        <f>CS19+SUM(CS23:CS28)</f>
        <v>91.9</v>
      </c>
      <c r="CT29" s="50"/>
      <c r="CU29" s="43">
        <f>CU19+SUM(CU23:CU28)</f>
        <v>109.5</v>
      </c>
      <c r="CV29" s="50"/>
      <c r="CW29" s="43">
        <f>CW19+SUM(CW23:CW28)</f>
        <v>103.80000000000001</v>
      </c>
      <c r="CX29" s="50"/>
      <c r="CY29" s="43">
        <f>CY19+SUM(CY23:CY28)</f>
        <v>110.1</v>
      </c>
      <c r="CZ29" s="50"/>
      <c r="DA29" s="43">
        <f>DA19+SUM(DA23:DA28)</f>
        <v>114.6</v>
      </c>
      <c r="DB29" s="50"/>
      <c r="DC29" s="43">
        <f>DC19+SUM(DC23:DC28)</f>
        <v>118.6</v>
      </c>
      <c r="DD29" s="50"/>
      <c r="DE29" s="43">
        <f>DE19+SUM(DE23:DE28)</f>
        <v>118.9</v>
      </c>
      <c r="DF29" s="50"/>
      <c r="DG29" s="43">
        <f>DG19+SUM(DG23:DG28)</f>
        <v>123.80000000000001</v>
      </c>
      <c r="DH29" s="50"/>
      <c r="DI29" s="43">
        <f>DI19+SUM(DI23:DI28)</f>
        <v>164.89999999999998</v>
      </c>
      <c r="DJ29" s="50"/>
      <c r="DK29" s="43">
        <f>DK19+SUM(DK23:DK28)</f>
        <v>137.9</v>
      </c>
      <c r="DL29" s="50"/>
      <c r="DM29" s="43">
        <f>DM19+SUM(DM23:DM28)</f>
        <v>117.4</v>
      </c>
      <c r="DO29" s="43">
        <f>DO19+SUM(DO23:DO28)</f>
        <v>133.6</v>
      </c>
      <c r="DQ29" s="43">
        <f>DQ19+SUM(DQ23:DQ28)</f>
        <v>141.80000000000001</v>
      </c>
      <c r="DS29" s="43">
        <f>DS19+SUM(DS23:DS28)</f>
        <v>147.5</v>
      </c>
      <c r="DU29" s="43">
        <f>DU19+SUM(DU23:DU28)</f>
        <v>155.30000000000001</v>
      </c>
      <c r="DW29" s="43">
        <f>DW19+SUM(DW23:DW28)</f>
        <v>159.6</v>
      </c>
      <c r="DY29" s="43">
        <f>DY19+SUM(DY23:DY28)</f>
        <v>170.7</v>
      </c>
      <c r="EA29" s="43">
        <f>EA19+SUM(EA23:EA28)</f>
        <v>501.9</v>
      </c>
      <c r="EC29" s="43">
        <f>EC19+SUM(EC23:EC28)</f>
        <v>278.5</v>
      </c>
      <c r="EE29" s="43">
        <f>EE19+SUM(EE23:EE28)</f>
        <v>108.1</v>
      </c>
      <c r="EG29" s="43">
        <f>EG19+SUM(EG23:EG28)</f>
        <v>231.3</v>
      </c>
      <c r="EI29" s="43">
        <f>EI19+SUM(EI23:EI28)</f>
        <v>186.70000000000002</v>
      </c>
      <c r="EK29" s="43">
        <f>EK19+SUM(EK23:EK28)</f>
        <v>92</v>
      </c>
      <c r="EL29" s="50"/>
      <c r="EM29" s="43">
        <f>EM19+SUM(EM23:EM28)</f>
        <v>137.89999999999998</v>
      </c>
      <c r="EO29" s="43">
        <f>EO19+SUM(EO23:EO28)</f>
        <v>178.5</v>
      </c>
      <c r="EQ29" s="43">
        <f>EQ19+SUM(EQ23:EQ28)</f>
        <v>171.20000000000002</v>
      </c>
      <c r="ES29" s="43">
        <f>ES19+SUM(ES23:ES28)</f>
        <v>315.3</v>
      </c>
      <c r="EU29" s="43">
        <f>EU19+SUM(EU23:EU28)</f>
        <v>338.20000000000005</v>
      </c>
      <c r="EW29" s="43">
        <f>EW19+SUM(EW23:EW28)</f>
        <v>296</v>
      </c>
      <c r="EX29" s="50"/>
      <c r="EY29" s="43">
        <f>EY19+SUM(EY23:EY28)</f>
        <v>327</v>
      </c>
      <c r="EZ29" s="50"/>
      <c r="FA29" s="43">
        <f>FA19+SUM(FA23:FA28)</f>
        <v>450</v>
      </c>
      <c r="FB29" s="50"/>
      <c r="FC29" s="43">
        <f>FC19+SUM(FC23:FC28)</f>
        <v>382.1</v>
      </c>
      <c r="FD29" s="50"/>
      <c r="FE29" s="43">
        <f>FE19+SUM(FE23:FE28)</f>
        <v>375.20000000000005</v>
      </c>
      <c r="FF29" s="50"/>
      <c r="FG29" s="43">
        <f>FG19+SUM(FG23:FG28)</f>
        <v>421.6</v>
      </c>
      <c r="FH29" s="50"/>
      <c r="FI29" s="43">
        <f>FI19+SUM(FI23:FI28)</f>
        <v>593.5</v>
      </c>
      <c r="FJ29" s="50"/>
      <c r="FK29" s="43">
        <f>SUM(FK25:FK28)+FK23+FK19</f>
        <v>443.79999999999995</v>
      </c>
      <c r="FL29" s="50"/>
      <c r="FM29" s="43">
        <f>SUM(FM25:FM28)+FM23+FM19</f>
        <v>374</v>
      </c>
      <c r="FN29" s="50"/>
      <c r="FO29" s="43">
        <f>SUM(FO25:FO28)+FO23+FO19</f>
        <v>429.4</v>
      </c>
      <c r="FQ29" s="43">
        <f>+FQ19+FQ23+FQ25+FQ26+FQ27+FQ28</f>
        <v>466.00000000000006</v>
      </c>
      <c r="FS29" s="43">
        <f>+FS19+FS23+FS25+FS26+FS27+FS28</f>
        <v>433.50000000000006</v>
      </c>
      <c r="FU29" s="43">
        <f>SUM(FU25:FU28)+FU23+FU19</f>
        <v>422.9</v>
      </c>
      <c r="FW29" s="43">
        <f>SUM(FW25:FW28)+FW23+FW19</f>
        <v>405</v>
      </c>
      <c r="FX29" s="105"/>
      <c r="FY29" s="117"/>
    </row>
    <row r="30" spans="1:181" s="46" customFormat="1" ht="15.75" customHeight="1" x14ac:dyDescent="0.25">
      <c r="A30" s="70"/>
      <c r="B30" s="84"/>
      <c r="C30" s="77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O30" s="50"/>
      <c r="DQ30" s="50"/>
      <c r="DS30" s="50"/>
      <c r="DU30" s="50"/>
      <c r="DW30" s="50"/>
      <c r="DY30" s="50"/>
      <c r="EA30" s="50"/>
      <c r="EC30" s="50"/>
      <c r="EE30" s="50"/>
      <c r="EG30" s="50"/>
      <c r="EI30" s="50"/>
      <c r="EK30" s="50"/>
      <c r="EL30" s="50"/>
      <c r="EM30" s="50"/>
      <c r="EO30" s="50"/>
      <c r="EQ30" s="50"/>
      <c r="ES30" s="50"/>
      <c r="EU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Q30" s="50"/>
      <c r="FS30" s="50"/>
      <c r="FU30" s="50"/>
      <c r="FW30" s="50"/>
      <c r="FX30" s="106"/>
      <c r="FY30" s="118"/>
    </row>
    <row r="31" spans="1:181" ht="15" x14ac:dyDescent="0.25">
      <c r="A31" s="16" t="s">
        <v>52</v>
      </c>
      <c r="B31" s="1"/>
      <c r="C31" s="65">
        <f>+C13-C29</f>
        <v>18.300000000000004</v>
      </c>
      <c r="D31" s="38"/>
      <c r="E31" s="40">
        <v>22.4</v>
      </c>
      <c r="F31" s="38"/>
      <c r="G31" s="40">
        <v>23</v>
      </c>
      <c r="H31" s="38"/>
      <c r="I31" s="40">
        <v>22.7</v>
      </c>
      <c r="J31" s="38"/>
      <c r="K31" s="40">
        <v>24.7</v>
      </c>
      <c r="L31" s="38"/>
      <c r="M31" s="40">
        <v>26.4</v>
      </c>
      <c r="N31" s="38"/>
      <c r="O31" s="40">
        <v>23.2</v>
      </c>
      <c r="P31" s="38"/>
      <c r="Q31" s="40">
        <v>34</v>
      </c>
      <c r="R31" s="38"/>
      <c r="S31" s="40">
        <v>27.1</v>
      </c>
      <c r="T31" s="39"/>
      <c r="U31" s="40">
        <v>27</v>
      </c>
      <c r="V31" s="37"/>
      <c r="W31" s="40">
        <v>24.2</v>
      </c>
      <c r="X31" s="37"/>
      <c r="Y31" s="40">
        <v>12.2</v>
      </c>
      <c r="Z31" s="37"/>
      <c r="AA31" s="40">
        <v>22.9</v>
      </c>
      <c r="AB31" s="39"/>
      <c r="AC31" s="40">
        <v>20.399999999999999</v>
      </c>
      <c r="AD31" s="39"/>
      <c r="AE31" s="40">
        <v>21.3</v>
      </c>
      <c r="AF31" s="39"/>
      <c r="AG31" s="40">
        <v>18.399999999999999</v>
      </c>
      <c r="AH31" s="37"/>
      <c r="AI31" s="40">
        <v>27.7</v>
      </c>
      <c r="AJ31" s="39"/>
      <c r="AK31" s="40">
        <v>16.5</v>
      </c>
      <c r="AL31" s="39"/>
      <c r="AM31" s="40">
        <v>32.9</v>
      </c>
      <c r="AN31" s="39"/>
      <c r="AO31" s="40">
        <v>29.9</v>
      </c>
      <c r="AP31" s="39"/>
      <c r="AQ31" s="40">
        <v>46</v>
      </c>
      <c r="AR31" s="37"/>
      <c r="AS31" s="40">
        <v>57.1</v>
      </c>
      <c r="AT31" s="37"/>
      <c r="AU31" s="40">
        <v>62.3</v>
      </c>
      <c r="AV31" s="37"/>
      <c r="AW31" s="40">
        <v>63.7</v>
      </c>
      <c r="AX31" s="37"/>
      <c r="AY31" s="40">
        <v>52.5</v>
      </c>
      <c r="AZ31" s="37"/>
      <c r="BA31" s="40">
        <v>66.7</v>
      </c>
      <c r="BB31" s="37"/>
      <c r="BC31" s="40">
        <v>65.2</v>
      </c>
      <c r="BD31" s="37"/>
      <c r="BE31" s="40">
        <v>69.2</v>
      </c>
      <c r="BF31" s="37"/>
      <c r="BG31" s="51">
        <v>67.2</v>
      </c>
      <c r="BH31" s="50"/>
      <c r="BI31" s="51">
        <v>70.7</v>
      </c>
      <c r="BJ31" s="50"/>
      <c r="BK31" s="51">
        <v>78.7</v>
      </c>
      <c r="BL31" s="50"/>
      <c r="BM31" s="51">
        <v>79.8</v>
      </c>
      <c r="BN31" s="50"/>
      <c r="BO31" s="51">
        <v>78.8</v>
      </c>
      <c r="BP31" s="50"/>
      <c r="BQ31" s="51">
        <v>89.2</v>
      </c>
      <c r="BR31" s="50"/>
      <c r="BS31" s="51">
        <v>83.8</v>
      </c>
      <c r="BT31" s="50"/>
      <c r="BU31" s="51">
        <v>91.3</v>
      </c>
      <c r="BV31" s="50"/>
      <c r="BW31" s="51">
        <v>95.1</v>
      </c>
      <c r="BX31" s="50"/>
      <c r="BY31" s="51">
        <v>97.4</v>
      </c>
      <c r="BZ31" s="50"/>
      <c r="CA31" s="51">
        <v>102.2</v>
      </c>
      <c r="CB31" s="50"/>
      <c r="CC31" s="51">
        <v>103.5</v>
      </c>
      <c r="CD31" s="50"/>
      <c r="CE31" s="51">
        <v>80</v>
      </c>
      <c r="CF31" s="50"/>
      <c r="CG31" s="51">
        <v>109.2</v>
      </c>
      <c r="CH31" s="50"/>
      <c r="CI31" s="51">
        <v>115.3</v>
      </c>
      <c r="CJ31" s="50"/>
      <c r="CK31" s="51">
        <v>116.4</v>
      </c>
      <c r="CL31" s="50"/>
      <c r="CM31" s="51">
        <f>CM13-CM29</f>
        <v>113.29999999999998</v>
      </c>
      <c r="CN31" s="50"/>
      <c r="CO31" s="51">
        <f>CO13-CO29</f>
        <v>117.39999999999999</v>
      </c>
      <c r="CP31" s="50"/>
      <c r="CQ31" s="51">
        <f>CQ13-CQ29</f>
        <v>117.89999999999999</v>
      </c>
      <c r="CR31" s="50"/>
      <c r="CS31" s="51">
        <f>CS13-CS29</f>
        <v>125.89999999999998</v>
      </c>
      <c r="CT31" s="50"/>
      <c r="CU31" s="51">
        <f>CU13-CU29</f>
        <v>118.40000000000003</v>
      </c>
      <c r="CV31" s="50"/>
      <c r="CW31" s="51">
        <f>CW13-CW29</f>
        <v>134.69999999999999</v>
      </c>
      <c r="CX31" s="50"/>
      <c r="CY31" s="51">
        <f>CY13-CY29</f>
        <v>136.5</v>
      </c>
      <c r="CZ31" s="50"/>
      <c r="DA31" s="51">
        <f>DA13-DA29</f>
        <v>141.6</v>
      </c>
      <c r="DB31" s="50"/>
      <c r="DC31" s="51">
        <v>144.20000000000002</v>
      </c>
      <c r="DD31" s="50"/>
      <c r="DE31" s="51">
        <v>157.1</v>
      </c>
      <c r="DF31" s="50"/>
      <c r="DG31" s="51">
        <v>160.1</v>
      </c>
      <c r="DH31" s="50"/>
      <c r="DI31" s="51">
        <f>DI13-DI29</f>
        <v>122.40000000000003</v>
      </c>
      <c r="DJ31" s="50"/>
      <c r="DK31" s="51">
        <f>DK13-DK29</f>
        <v>157.70000000000002</v>
      </c>
      <c r="DL31" s="50"/>
      <c r="DM31" s="51">
        <f>DM13-DM29</f>
        <v>197.99999999999997</v>
      </c>
      <c r="DO31" s="51">
        <f>DO13-DO29</f>
        <v>198.4</v>
      </c>
      <c r="DQ31" s="51">
        <f>DQ13-DQ29</f>
        <v>201</v>
      </c>
      <c r="DS31" s="51">
        <f>DS13-DS29</f>
        <v>206.29999999999995</v>
      </c>
      <c r="DU31" s="51">
        <f>DU13-DU29</f>
        <v>215.3</v>
      </c>
      <c r="DW31" s="51">
        <f>DW13-DW29</f>
        <v>219.09999999999994</v>
      </c>
      <c r="DY31" s="51">
        <f>DY13-DY29</f>
        <v>215.20000000000005</v>
      </c>
      <c r="EA31" s="51">
        <f>EA13-EA29</f>
        <v>-112.80000000000001</v>
      </c>
      <c r="EC31" s="51">
        <f>EC13-EC29</f>
        <v>127.79999999999995</v>
      </c>
      <c r="EE31" s="51">
        <f>EE13-EE29</f>
        <v>318.39999999999998</v>
      </c>
      <c r="EG31" s="51">
        <f>EG13-EG29</f>
        <v>216.09999999999997</v>
      </c>
      <c r="EI31" s="51">
        <f>EI13-EI29</f>
        <v>264.29999999999995</v>
      </c>
      <c r="EK31" s="51">
        <f>EK13-EK29</f>
        <v>379.7</v>
      </c>
      <c r="EL31" s="50"/>
      <c r="EM31" s="51">
        <f>EM13-EM29</f>
        <v>332.20000000000005</v>
      </c>
      <c r="EO31" s="51">
        <f>EO13-EO29</f>
        <v>284.7</v>
      </c>
      <c r="EQ31" s="51">
        <f>EQ13-EQ29</f>
        <v>284.5</v>
      </c>
      <c r="ES31" s="51">
        <f>ES13-ES29</f>
        <v>142.09999999999997</v>
      </c>
      <c r="EU31" s="51">
        <f>EU13-EU29</f>
        <v>122.09999999999997</v>
      </c>
      <c r="EW31" s="51">
        <f>+EW13-EW29</f>
        <v>163</v>
      </c>
      <c r="EX31" s="50"/>
      <c r="EY31" s="51">
        <f>+EY13-EY29</f>
        <v>126.80000000000001</v>
      </c>
      <c r="EZ31" s="50"/>
      <c r="FA31" s="51">
        <f>+FA13-FA29</f>
        <v>27.900000000000034</v>
      </c>
      <c r="FB31" s="50"/>
      <c r="FC31" s="51">
        <f>+FC13-FC29</f>
        <v>96.5</v>
      </c>
      <c r="FD31" s="50"/>
      <c r="FE31" s="51">
        <f>+FE13-FE29</f>
        <v>116.39999999999998</v>
      </c>
      <c r="FF31" s="50"/>
      <c r="FG31" s="51">
        <f>+FG13-FG29</f>
        <v>86.39999999999992</v>
      </c>
      <c r="FH31" s="50"/>
      <c r="FI31" s="51">
        <f>FI13-FI29</f>
        <v>-55.299999999999955</v>
      </c>
      <c r="FJ31" s="50"/>
      <c r="FK31" s="51">
        <f>+FK13-FK29</f>
        <v>106.50000000000011</v>
      </c>
      <c r="FL31" s="50"/>
      <c r="FM31" s="51">
        <f>+FM13-FM29</f>
        <v>191.89999999999998</v>
      </c>
      <c r="FN31" s="50"/>
      <c r="FO31" s="51">
        <f>FO13-FO29</f>
        <v>141.70000000000005</v>
      </c>
      <c r="FQ31" s="51">
        <f>+FQ13-FQ29</f>
        <v>117.80000000000001</v>
      </c>
      <c r="FS31" s="51">
        <f>+FS13-FS29</f>
        <v>148.89999999999992</v>
      </c>
      <c r="FU31" s="51">
        <f>+FU13-FU29</f>
        <v>157</v>
      </c>
      <c r="FW31" s="51">
        <f>FW13-FW29</f>
        <v>175</v>
      </c>
      <c r="FX31" s="105"/>
      <c r="FY31" s="117"/>
    </row>
    <row r="32" spans="1:181" s="46" customFormat="1" ht="15" x14ac:dyDescent="0.25">
      <c r="A32" s="69"/>
      <c r="B32" s="84"/>
      <c r="C32" s="77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O32" s="50"/>
      <c r="DQ32" s="50"/>
      <c r="DS32" s="50"/>
      <c r="DU32" s="50"/>
      <c r="DW32" s="50"/>
      <c r="DY32" s="50"/>
      <c r="EA32" s="50"/>
      <c r="EC32" s="50"/>
      <c r="EE32" s="50"/>
      <c r="EG32" s="50"/>
      <c r="EI32" s="50"/>
      <c r="EK32" s="50"/>
      <c r="EL32" s="50"/>
      <c r="EM32" s="50"/>
      <c r="EO32" s="50"/>
      <c r="EQ32" s="50"/>
      <c r="ES32" s="50"/>
      <c r="EU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Q32" s="50"/>
      <c r="FS32" s="50"/>
      <c r="FU32" s="50"/>
      <c r="FW32" s="50"/>
      <c r="FX32" s="106"/>
      <c r="FY32" s="118"/>
    </row>
    <row r="33" spans="1:181" ht="15" x14ac:dyDescent="0.25">
      <c r="A33" s="13" t="s">
        <v>53</v>
      </c>
      <c r="B33" s="1"/>
      <c r="C33" s="65">
        <v>6.6</v>
      </c>
      <c r="D33" s="38"/>
      <c r="E33" s="40">
        <v>5.4</v>
      </c>
      <c r="F33" s="38"/>
      <c r="G33" s="40">
        <v>8.8000000000000007</v>
      </c>
      <c r="H33" s="38"/>
      <c r="I33" s="40">
        <v>9.3000000000000007</v>
      </c>
      <c r="J33" s="38"/>
      <c r="K33" s="40">
        <v>9.1999999999999993</v>
      </c>
      <c r="L33" s="38"/>
      <c r="M33" s="40">
        <v>9.6999999999999993</v>
      </c>
      <c r="N33" s="38"/>
      <c r="O33" s="40">
        <v>9.1999999999999993</v>
      </c>
      <c r="P33" s="38"/>
      <c r="Q33" s="40">
        <v>11.9</v>
      </c>
      <c r="R33" s="38"/>
      <c r="S33" s="40">
        <v>9.9</v>
      </c>
      <c r="T33" s="39"/>
      <c r="U33" s="40">
        <v>9.3000000000000007</v>
      </c>
      <c r="V33" s="37"/>
      <c r="W33" s="40">
        <v>8.8000000000000007</v>
      </c>
      <c r="X33" s="37"/>
      <c r="Y33" s="40">
        <v>3.7</v>
      </c>
      <c r="Z33" s="37"/>
      <c r="AA33" s="40">
        <v>7.5</v>
      </c>
      <c r="AB33" s="39"/>
      <c r="AC33" s="40">
        <v>7.9</v>
      </c>
      <c r="AD33" s="39"/>
      <c r="AE33" s="40">
        <v>7.9</v>
      </c>
      <c r="AF33" s="39"/>
      <c r="AG33" s="40">
        <v>6.1</v>
      </c>
      <c r="AH33" s="37"/>
      <c r="AI33" s="40">
        <v>10.1</v>
      </c>
      <c r="AJ33" s="39"/>
      <c r="AK33" s="40">
        <v>6.1</v>
      </c>
      <c r="AL33" s="39"/>
      <c r="AM33" s="40">
        <v>12.6</v>
      </c>
      <c r="AN33" s="39"/>
      <c r="AO33" s="40">
        <v>11.1</v>
      </c>
      <c r="AP33" s="39"/>
      <c r="AQ33" s="40">
        <v>17</v>
      </c>
      <c r="AR33" s="37"/>
      <c r="AS33" s="40">
        <v>20.9</v>
      </c>
      <c r="AT33" s="37"/>
      <c r="AU33" s="40">
        <v>21.5</v>
      </c>
      <c r="AV33" s="37"/>
      <c r="AW33" s="40">
        <v>23.6</v>
      </c>
      <c r="AX33" s="37"/>
      <c r="AY33" s="40">
        <v>20.5</v>
      </c>
      <c r="AZ33" s="37"/>
      <c r="BA33" s="40">
        <v>17.600000000000001</v>
      </c>
      <c r="BB33" s="37"/>
      <c r="BC33" s="40">
        <v>23.2</v>
      </c>
      <c r="BD33" s="37"/>
      <c r="BE33" s="40">
        <v>22.2</v>
      </c>
      <c r="BF33" s="37"/>
      <c r="BG33" s="51">
        <v>24</v>
      </c>
      <c r="BH33" s="50"/>
      <c r="BI33" s="51">
        <v>25.9</v>
      </c>
      <c r="BJ33" s="50"/>
      <c r="BK33" s="51">
        <v>28.7</v>
      </c>
      <c r="BL33" s="50"/>
      <c r="BM33" s="51">
        <v>29.8</v>
      </c>
      <c r="BN33" s="50"/>
      <c r="BO33" s="51">
        <v>28.5</v>
      </c>
      <c r="BP33" s="50"/>
      <c r="BQ33" s="51">
        <v>32.6</v>
      </c>
      <c r="BR33" s="50"/>
      <c r="BS33" s="51">
        <v>30.9</v>
      </c>
      <c r="BT33" s="50"/>
      <c r="BU33" s="51">
        <v>31.4</v>
      </c>
      <c r="BV33" s="50"/>
      <c r="BW33" s="51">
        <v>34.5</v>
      </c>
      <c r="BX33" s="50"/>
      <c r="BY33" s="51">
        <v>35.9</v>
      </c>
      <c r="BZ33" s="50"/>
      <c r="CA33" s="51">
        <v>37.1</v>
      </c>
      <c r="CB33" s="50"/>
      <c r="CC33" s="51">
        <v>37.6</v>
      </c>
      <c r="CD33" s="50"/>
      <c r="CE33" s="51">
        <v>30.2</v>
      </c>
      <c r="CF33" s="50"/>
      <c r="CG33" s="51">
        <v>39.799999999999997</v>
      </c>
      <c r="CH33" s="50"/>
      <c r="CI33" s="51">
        <v>41.3</v>
      </c>
      <c r="CJ33" s="50"/>
      <c r="CK33" s="51">
        <v>43.4</v>
      </c>
      <c r="CL33" s="50"/>
      <c r="CM33" s="51">
        <v>41.8</v>
      </c>
      <c r="CN33" s="50"/>
      <c r="CO33" s="51">
        <v>43.2</v>
      </c>
      <c r="CP33" s="50"/>
      <c r="CQ33" s="51">
        <v>43.9</v>
      </c>
      <c r="CR33" s="50"/>
      <c r="CS33" s="51">
        <v>45.9</v>
      </c>
      <c r="CT33" s="50"/>
      <c r="CU33" s="51">
        <v>44</v>
      </c>
      <c r="CV33" s="50"/>
      <c r="CW33" s="51">
        <v>49.8</v>
      </c>
      <c r="CX33" s="50"/>
      <c r="CY33" s="51">
        <v>50.6</v>
      </c>
      <c r="CZ33" s="50"/>
      <c r="DA33" s="51">
        <v>54</v>
      </c>
      <c r="DB33" s="50"/>
      <c r="DC33" s="51">
        <v>50.9</v>
      </c>
      <c r="DD33" s="50"/>
      <c r="DE33" s="51">
        <v>58</v>
      </c>
      <c r="DF33" s="50"/>
      <c r="DG33" s="51">
        <v>59.4</v>
      </c>
      <c r="DH33" s="50"/>
      <c r="DI33" s="51">
        <v>-54.7</v>
      </c>
      <c r="DJ33" s="50"/>
      <c r="DK33" s="51">
        <v>37.6</v>
      </c>
      <c r="DL33" s="50"/>
      <c r="DM33" s="51">
        <v>47</v>
      </c>
      <c r="DO33" s="51">
        <v>47.4</v>
      </c>
      <c r="DQ33" s="51">
        <v>49.1</v>
      </c>
      <c r="DS33" s="51">
        <v>41.9</v>
      </c>
      <c r="DU33" s="51">
        <v>50.9</v>
      </c>
      <c r="DW33" s="51">
        <v>53.7</v>
      </c>
      <c r="DY33" s="51">
        <v>53.3</v>
      </c>
      <c r="EA33" s="51">
        <v>-29</v>
      </c>
      <c r="EC33" s="51">
        <v>31.4</v>
      </c>
      <c r="EE33" s="51">
        <v>76.3</v>
      </c>
      <c r="EG33" s="51">
        <v>49.8</v>
      </c>
      <c r="EI33" s="51">
        <v>62.2</v>
      </c>
      <c r="EK33" s="51">
        <v>91.1</v>
      </c>
      <c r="EL33" s="50"/>
      <c r="EM33" s="51">
        <v>82.2</v>
      </c>
      <c r="EO33" s="51">
        <v>67.099999999999994</v>
      </c>
      <c r="EQ33" s="51">
        <v>70.2</v>
      </c>
      <c r="ES33" s="51">
        <v>34.700000000000003</v>
      </c>
      <c r="EU33" s="51">
        <v>35.299999999999997</v>
      </c>
      <c r="EW33" s="51">
        <v>35.700000000000003</v>
      </c>
      <c r="EX33" s="50"/>
      <c r="EY33" s="51">
        <v>27.3</v>
      </c>
      <c r="EZ33" s="50"/>
      <c r="FA33" s="51">
        <v>5.7</v>
      </c>
      <c r="FB33" s="50"/>
      <c r="FC33" s="51">
        <v>25.7</v>
      </c>
      <c r="FD33" s="50"/>
      <c r="FE33" s="51">
        <v>22.8</v>
      </c>
      <c r="FF33" s="50"/>
      <c r="FG33" s="51">
        <v>22.1</v>
      </c>
      <c r="FH33" s="50"/>
      <c r="FI33" s="51">
        <v>-8.1999999999999993</v>
      </c>
      <c r="FJ33" s="50"/>
      <c r="FK33" s="51">
        <v>27.7</v>
      </c>
      <c r="FL33" s="50"/>
      <c r="FM33" s="51">
        <v>40</v>
      </c>
      <c r="FN33" s="50"/>
      <c r="FO33" s="51">
        <v>35.4</v>
      </c>
      <c r="FQ33" s="51">
        <v>30.4</v>
      </c>
      <c r="FS33" s="51">
        <v>40.700000000000003</v>
      </c>
      <c r="FU33" s="51">
        <v>35</v>
      </c>
      <c r="FW33" s="51">
        <v>39.200000000000003</v>
      </c>
      <c r="FX33" s="105"/>
      <c r="FY33" s="117"/>
    </row>
    <row r="34" spans="1:181" ht="15" x14ac:dyDescent="0.25">
      <c r="A34" s="13"/>
      <c r="B34" s="1"/>
      <c r="C34" s="62"/>
      <c r="D34" s="38"/>
      <c r="E34" s="37"/>
      <c r="F34" s="38"/>
      <c r="G34" s="37"/>
      <c r="H34" s="38"/>
      <c r="I34" s="37"/>
      <c r="J34" s="38"/>
      <c r="K34" s="37"/>
      <c r="L34" s="38"/>
      <c r="M34" s="37"/>
      <c r="N34" s="38"/>
      <c r="O34" s="37"/>
      <c r="P34" s="38"/>
      <c r="Q34" s="37"/>
      <c r="R34" s="38"/>
      <c r="S34" s="37"/>
      <c r="T34" s="39"/>
      <c r="U34" s="37"/>
      <c r="V34" s="37"/>
      <c r="W34" s="37"/>
      <c r="X34" s="37"/>
      <c r="Y34" s="37"/>
      <c r="Z34" s="37"/>
      <c r="AA34" s="37"/>
      <c r="AB34" s="39"/>
      <c r="AC34" s="37"/>
      <c r="AD34" s="39"/>
      <c r="AE34" s="37"/>
      <c r="AF34" s="39"/>
      <c r="AG34" s="37"/>
      <c r="AH34" s="37"/>
      <c r="AI34" s="37"/>
      <c r="AJ34" s="39"/>
      <c r="AK34" s="37"/>
      <c r="AL34" s="39"/>
      <c r="AM34" s="37"/>
      <c r="AN34" s="39"/>
      <c r="AO34" s="37"/>
      <c r="AP34" s="39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O34" s="50"/>
      <c r="DQ34" s="50"/>
      <c r="DS34" s="50"/>
      <c r="DU34" s="50"/>
      <c r="DW34" s="50"/>
      <c r="DY34" s="50"/>
      <c r="EA34" s="50"/>
      <c r="EC34" s="50"/>
      <c r="EE34" s="50"/>
      <c r="EG34" s="50"/>
      <c r="EI34" s="50"/>
      <c r="EK34" s="50"/>
      <c r="EL34" s="50"/>
      <c r="EM34" s="50"/>
      <c r="EO34" s="50"/>
      <c r="EQ34" s="50"/>
      <c r="ES34" s="50"/>
      <c r="EU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Q34" s="50"/>
      <c r="FS34" s="50"/>
      <c r="FU34" s="50"/>
      <c r="FW34" s="50"/>
      <c r="FX34" s="105"/>
      <c r="FY34" s="117"/>
    </row>
    <row r="35" spans="1:181" ht="15" x14ac:dyDescent="0.25">
      <c r="A35" s="13" t="s">
        <v>54</v>
      </c>
      <c r="B35" s="1"/>
      <c r="C35" s="65">
        <f>+C31-C33</f>
        <v>11.700000000000005</v>
      </c>
      <c r="D35" s="38"/>
      <c r="E35" s="40">
        <v>17</v>
      </c>
      <c r="F35" s="38"/>
      <c r="G35" s="40">
        <v>14.2</v>
      </c>
      <c r="H35" s="38"/>
      <c r="I35" s="40">
        <v>13.4</v>
      </c>
      <c r="J35" s="38"/>
      <c r="K35" s="40">
        <v>15.5</v>
      </c>
      <c r="L35" s="38"/>
      <c r="M35" s="40">
        <v>16.7</v>
      </c>
      <c r="N35" s="38"/>
      <c r="O35" s="40">
        <v>14</v>
      </c>
      <c r="P35" s="38"/>
      <c r="Q35" s="40">
        <v>22.1</v>
      </c>
      <c r="R35" s="38"/>
      <c r="S35" s="40">
        <v>17.2</v>
      </c>
      <c r="T35" s="39"/>
      <c r="U35" s="40">
        <v>17.7</v>
      </c>
      <c r="V35" s="37"/>
      <c r="W35" s="40">
        <v>15.4</v>
      </c>
      <c r="X35" s="37"/>
      <c r="Y35" s="40">
        <v>8.5</v>
      </c>
      <c r="Z35" s="37"/>
      <c r="AA35" s="40">
        <v>15.4</v>
      </c>
      <c r="AB35" s="39"/>
      <c r="AC35" s="40">
        <v>12.5</v>
      </c>
      <c r="AD35" s="39"/>
      <c r="AE35" s="40">
        <v>13.4</v>
      </c>
      <c r="AF35" s="39"/>
      <c r="AG35" s="40">
        <v>12.3</v>
      </c>
      <c r="AH35" s="37"/>
      <c r="AI35" s="40">
        <v>17.600000000000001</v>
      </c>
      <c r="AJ35" s="39"/>
      <c r="AK35" s="40">
        <v>10.4</v>
      </c>
      <c r="AL35" s="39"/>
      <c r="AM35" s="40">
        <v>20.3</v>
      </c>
      <c r="AN35" s="39"/>
      <c r="AO35" s="40">
        <v>18.8</v>
      </c>
      <c r="AP35" s="39"/>
      <c r="AQ35" s="40">
        <v>29</v>
      </c>
      <c r="AR35" s="37"/>
      <c r="AS35" s="40">
        <v>36.200000000000003</v>
      </c>
      <c r="AT35" s="37"/>
      <c r="AU35" s="40">
        <v>40.799999999999997</v>
      </c>
      <c r="AV35" s="37"/>
      <c r="AW35" s="40">
        <v>40.1</v>
      </c>
      <c r="AX35" s="37"/>
      <c r="AY35" s="40">
        <v>32</v>
      </c>
      <c r="AZ35" s="37"/>
      <c r="BA35" s="40">
        <v>49.1</v>
      </c>
      <c r="BB35" s="37"/>
      <c r="BC35" s="40">
        <v>42</v>
      </c>
      <c r="BD35" s="37"/>
      <c r="BE35" s="40">
        <v>47</v>
      </c>
      <c r="BF35" s="37"/>
      <c r="BG35" s="51">
        <v>43.2</v>
      </c>
      <c r="BH35" s="50"/>
      <c r="BI35" s="51">
        <v>44.8</v>
      </c>
      <c r="BJ35" s="50"/>
      <c r="BK35" s="51">
        <v>50</v>
      </c>
      <c r="BL35" s="50"/>
      <c r="BM35" s="51">
        <v>50</v>
      </c>
      <c r="BN35" s="50"/>
      <c r="BO35" s="51">
        <v>50.3</v>
      </c>
      <c r="BP35" s="50"/>
      <c r="BQ35" s="51">
        <v>56.6</v>
      </c>
      <c r="BR35" s="50"/>
      <c r="BS35" s="51">
        <v>52.9</v>
      </c>
      <c r="BT35" s="50"/>
      <c r="BU35" s="51">
        <v>59.9</v>
      </c>
      <c r="BV35" s="50"/>
      <c r="BW35" s="51">
        <v>60.6</v>
      </c>
      <c r="BX35" s="50"/>
      <c r="BY35" s="51">
        <v>61.5</v>
      </c>
      <c r="BZ35" s="50"/>
      <c r="CA35" s="51">
        <v>65.099999999999994</v>
      </c>
      <c r="CB35" s="50"/>
      <c r="CC35" s="51">
        <v>65.900000000000006</v>
      </c>
      <c r="CD35" s="50"/>
      <c r="CE35" s="51">
        <v>49.8</v>
      </c>
      <c r="CF35" s="50"/>
      <c r="CG35" s="51">
        <v>69.400000000000006</v>
      </c>
      <c r="CH35" s="50"/>
      <c r="CI35" s="51">
        <v>74</v>
      </c>
      <c r="CJ35" s="50"/>
      <c r="CK35" s="51">
        <v>73</v>
      </c>
      <c r="CL35" s="50"/>
      <c r="CM35" s="51">
        <f>CM31-CM33</f>
        <v>71.499999999999986</v>
      </c>
      <c r="CN35" s="50"/>
      <c r="CO35" s="51">
        <f>CO31-CO33</f>
        <v>74.199999999999989</v>
      </c>
      <c r="CP35" s="50"/>
      <c r="CQ35" s="51">
        <f>CQ31-CQ33</f>
        <v>74</v>
      </c>
      <c r="CR35" s="50"/>
      <c r="CS35" s="51">
        <f>CS31-CS33</f>
        <v>79.999999999999972</v>
      </c>
      <c r="CT35" s="50"/>
      <c r="CU35" s="51">
        <f>CU31-CU33</f>
        <v>74.400000000000034</v>
      </c>
      <c r="CV35" s="50"/>
      <c r="CW35" s="51">
        <f>CW31-CW33</f>
        <v>84.899999999999991</v>
      </c>
      <c r="CX35" s="50"/>
      <c r="CY35" s="51">
        <f>CY31-CY33</f>
        <v>85.9</v>
      </c>
      <c r="CZ35" s="50"/>
      <c r="DA35" s="51">
        <f>DA31-DA33</f>
        <v>87.6</v>
      </c>
      <c r="DB35" s="50"/>
      <c r="DC35" s="51">
        <v>93.300000000000011</v>
      </c>
      <c r="DD35" s="50"/>
      <c r="DE35" s="51">
        <v>99.1</v>
      </c>
      <c r="DF35" s="50"/>
      <c r="DG35" s="51">
        <v>100.7</v>
      </c>
      <c r="DH35" s="50"/>
      <c r="DI35" s="51">
        <f>DI31-DI33</f>
        <v>177.10000000000002</v>
      </c>
      <c r="DJ35" s="50"/>
      <c r="DK35" s="51">
        <f>DK31-DK33</f>
        <v>120.10000000000002</v>
      </c>
      <c r="DL35" s="50"/>
      <c r="DM35" s="51">
        <f>DM31-DM33</f>
        <v>150.99999999999997</v>
      </c>
      <c r="DO35" s="51">
        <f>DO31-DO33</f>
        <v>151</v>
      </c>
      <c r="DQ35" s="51">
        <f>DQ31-DQ33</f>
        <v>151.9</v>
      </c>
      <c r="DS35" s="51">
        <f>DS31-DS33</f>
        <v>164.39999999999995</v>
      </c>
      <c r="DU35" s="51">
        <f>DU31-DU33</f>
        <v>164.4</v>
      </c>
      <c r="DW35" s="51">
        <f>DW31-DW33</f>
        <v>165.39999999999992</v>
      </c>
      <c r="DY35" s="51">
        <f>DY31-DY33</f>
        <v>161.90000000000003</v>
      </c>
      <c r="EA35" s="51">
        <f>EA31-EA33</f>
        <v>-83.800000000000011</v>
      </c>
      <c r="EC35" s="51">
        <f>EC31-EC33</f>
        <v>96.399999999999949</v>
      </c>
      <c r="EE35" s="51">
        <f>EE31-EE33</f>
        <v>242.09999999999997</v>
      </c>
      <c r="EG35" s="51">
        <f>EG31-EG33</f>
        <v>166.29999999999995</v>
      </c>
      <c r="EI35" s="51">
        <f>EI31-EI33</f>
        <v>202.09999999999997</v>
      </c>
      <c r="EK35" s="51">
        <f>EK31-EK33</f>
        <v>288.60000000000002</v>
      </c>
      <c r="EL35" s="50"/>
      <c r="EM35" s="51">
        <f>EM31-EM33</f>
        <v>250.00000000000006</v>
      </c>
      <c r="EO35" s="51">
        <f>EO31-EO33</f>
        <v>217.6</v>
      </c>
      <c r="EQ35" s="51">
        <f>EQ31-EQ33</f>
        <v>214.3</v>
      </c>
      <c r="ES35" s="51">
        <f>ES31-ES33</f>
        <v>107.39999999999996</v>
      </c>
      <c r="EU35" s="51">
        <f>EU31-EU33</f>
        <v>86.799999999999969</v>
      </c>
      <c r="EW35" s="51">
        <f>+EW31-EW33</f>
        <v>127.3</v>
      </c>
      <c r="EX35" s="50"/>
      <c r="EY35" s="51">
        <f>+EY31-EY33</f>
        <v>99.500000000000014</v>
      </c>
      <c r="EZ35" s="50"/>
      <c r="FA35" s="51">
        <f>+FA31-FA33</f>
        <v>22.200000000000035</v>
      </c>
      <c r="FB35" s="50"/>
      <c r="FC35" s="51">
        <f>+FC31-FC33</f>
        <v>70.8</v>
      </c>
      <c r="FD35" s="50"/>
      <c r="FE35" s="51">
        <f>+FE31-FE33</f>
        <v>93.59999999999998</v>
      </c>
      <c r="FF35" s="50"/>
      <c r="FG35" s="51">
        <f>+FG31-FG33</f>
        <v>64.299999999999926</v>
      </c>
      <c r="FH35" s="50"/>
      <c r="FI35" s="51">
        <f>FI31-FI33</f>
        <v>-47.099999999999952</v>
      </c>
      <c r="FJ35" s="50"/>
      <c r="FK35" s="51">
        <f>+FK31-FK33</f>
        <v>78.800000000000111</v>
      </c>
      <c r="FL35" s="50"/>
      <c r="FM35" s="51">
        <f>+FM31-FM33</f>
        <v>151.89999999999998</v>
      </c>
      <c r="FN35" s="50"/>
      <c r="FO35" s="51">
        <f>FO31-FO33</f>
        <v>106.30000000000004</v>
      </c>
      <c r="FQ35" s="51">
        <f>+FQ31-FQ33</f>
        <v>87.4</v>
      </c>
      <c r="FS35" s="51">
        <f>+FS31-FS33</f>
        <v>108.19999999999992</v>
      </c>
      <c r="FU35" s="51">
        <f>FU31-FU33</f>
        <v>122</v>
      </c>
      <c r="FW35" s="51">
        <f>+FW31-FW33</f>
        <v>135.80000000000001</v>
      </c>
      <c r="FX35" s="105"/>
      <c r="FY35" s="117"/>
    </row>
    <row r="36" spans="1:181" s="46" customFormat="1" ht="15" x14ac:dyDescent="0.25">
      <c r="A36" s="71"/>
      <c r="B36" s="84"/>
      <c r="C36" s="77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O36" s="50"/>
      <c r="DQ36" s="50"/>
      <c r="DS36" s="50"/>
      <c r="DU36" s="50"/>
      <c r="DW36" s="50"/>
      <c r="DY36" s="50"/>
      <c r="EA36" s="50"/>
      <c r="EC36" s="50"/>
      <c r="EE36" s="50"/>
      <c r="EG36" s="50"/>
      <c r="EI36" s="50"/>
      <c r="EK36" s="50"/>
      <c r="EL36" s="50"/>
      <c r="EM36" s="50"/>
      <c r="EO36" s="50"/>
      <c r="EQ36" s="50"/>
      <c r="ES36" s="50"/>
      <c r="EU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Q36" s="50"/>
      <c r="FS36" s="50"/>
      <c r="FU36" s="50"/>
      <c r="FW36" s="50"/>
      <c r="FX36" s="106"/>
      <c r="FY36" s="118"/>
    </row>
    <row r="37" spans="1:181" ht="15" x14ac:dyDescent="0.25">
      <c r="A37" s="20" t="s">
        <v>55</v>
      </c>
      <c r="B37" s="1"/>
      <c r="C37" s="62"/>
      <c r="D37" s="38"/>
      <c r="E37" s="37"/>
      <c r="F37" s="38"/>
      <c r="G37" s="37"/>
      <c r="H37" s="38"/>
      <c r="I37" s="37"/>
      <c r="J37" s="38"/>
      <c r="K37" s="37"/>
      <c r="L37" s="38"/>
      <c r="M37" s="37"/>
      <c r="N37" s="38"/>
      <c r="O37" s="37"/>
      <c r="P37" s="38"/>
      <c r="Q37" s="37"/>
      <c r="R37" s="38"/>
      <c r="S37" s="37"/>
      <c r="T37" s="39"/>
      <c r="U37" s="37"/>
      <c r="V37" s="37"/>
      <c r="W37" s="37"/>
      <c r="X37" s="37"/>
      <c r="Y37" s="37"/>
      <c r="Z37" s="37"/>
      <c r="AA37" s="37"/>
      <c r="AB37" s="39"/>
      <c r="AC37" s="37"/>
      <c r="AD37" s="39"/>
      <c r="AE37" s="37"/>
      <c r="AF37" s="39"/>
      <c r="AG37" s="37"/>
      <c r="AH37" s="37"/>
      <c r="AI37" s="37"/>
      <c r="AJ37" s="39"/>
      <c r="AK37" s="37"/>
      <c r="AL37" s="39"/>
      <c r="AM37" s="37"/>
      <c r="AN37" s="39"/>
      <c r="AO37" s="37"/>
      <c r="AP37" s="39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O37" s="50"/>
      <c r="DQ37" s="50"/>
      <c r="DS37" s="50"/>
      <c r="DU37" s="50"/>
      <c r="DW37" s="50"/>
      <c r="DY37" s="50"/>
      <c r="EA37" s="50"/>
      <c r="EC37" s="50"/>
      <c r="EE37" s="50"/>
      <c r="EG37" s="50"/>
      <c r="EI37" s="50"/>
      <c r="EK37" s="50"/>
      <c r="EL37" s="50"/>
      <c r="EM37" s="50"/>
      <c r="EO37" s="50"/>
      <c r="EQ37" s="50"/>
      <c r="ES37" s="50"/>
      <c r="EU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Q37" s="50"/>
      <c r="FS37" s="50"/>
      <c r="FU37" s="50"/>
      <c r="FW37" s="50"/>
      <c r="FX37" s="105"/>
      <c r="FY37" s="117"/>
    </row>
    <row r="38" spans="1:181" ht="15" x14ac:dyDescent="0.25">
      <c r="A38" s="21" t="s">
        <v>68</v>
      </c>
      <c r="B38" s="1"/>
      <c r="C38" s="62">
        <v>0.3</v>
      </c>
      <c r="D38" s="38"/>
      <c r="E38" s="37">
        <v>0.3</v>
      </c>
      <c r="F38" s="38"/>
      <c r="G38" s="37">
        <v>0.2</v>
      </c>
      <c r="H38" s="38"/>
      <c r="I38" s="37">
        <v>0.7</v>
      </c>
      <c r="J38" s="38"/>
      <c r="K38" s="37">
        <v>0.3</v>
      </c>
      <c r="L38" s="38"/>
      <c r="M38" s="37">
        <v>0.6</v>
      </c>
      <c r="N38" s="38"/>
      <c r="O38" s="37">
        <v>0.9</v>
      </c>
      <c r="P38" s="38"/>
      <c r="Q38" s="37">
        <v>4.4000000000000004</v>
      </c>
      <c r="R38" s="38"/>
      <c r="S38" s="37">
        <v>0</v>
      </c>
      <c r="T38" s="39"/>
      <c r="U38" s="37">
        <v>-0.1</v>
      </c>
      <c r="V38" s="37"/>
      <c r="W38" s="37">
        <v>-0.1</v>
      </c>
      <c r="X38" s="37"/>
      <c r="Y38" s="37">
        <v>0</v>
      </c>
      <c r="Z38" s="37"/>
      <c r="AA38" s="37">
        <v>0</v>
      </c>
      <c r="AB38" s="39"/>
      <c r="AC38" s="37">
        <v>-0.2</v>
      </c>
      <c r="AD38" s="39"/>
      <c r="AE38" s="37">
        <v>0</v>
      </c>
      <c r="AF38" s="39"/>
      <c r="AG38" s="37">
        <v>-0.3</v>
      </c>
      <c r="AH38" s="37"/>
      <c r="AI38" s="37">
        <v>0</v>
      </c>
      <c r="AJ38" s="39"/>
      <c r="AK38" s="37">
        <v>0</v>
      </c>
      <c r="AL38" s="39"/>
      <c r="AM38" s="37">
        <v>0.5</v>
      </c>
      <c r="AN38" s="39"/>
      <c r="AO38" s="37">
        <v>-0.2</v>
      </c>
      <c r="AP38" s="39"/>
      <c r="AQ38" s="37">
        <v>0</v>
      </c>
      <c r="AR38" s="37"/>
      <c r="AS38" s="37">
        <v>0</v>
      </c>
      <c r="AT38" s="37"/>
      <c r="AU38" s="37">
        <v>0</v>
      </c>
      <c r="AV38" s="37"/>
      <c r="AW38" s="37">
        <v>0.1</v>
      </c>
      <c r="AX38" s="37"/>
      <c r="AY38" s="37">
        <v>0</v>
      </c>
      <c r="AZ38" s="37"/>
      <c r="BA38" s="37">
        <v>0</v>
      </c>
      <c r="BB38" s="37"/>
      <c r="BC38" s="37">
        <v>0</v>
      </c>
      <c r="BD38" s="37"/>
      <c r="BE38" s="37">
        <v>0</v>
      </c>
      <c r="BF38" s="37"/>
      <c r="BG38" s="50">
        <v>0</v>
      </c>
      <c r="BH38" s="50"/>
      <c r="BI38" s="50">
        <v>0</v>
      </c>
      <c r="BJ38" s="50"/>
      <c r="BK38" s="50">
        <v>0</v>
      </c>
      <c r="BL38" s="50"/>
      <c r="BM38" s="50">
        <v>0</v>
      </c>
      <c r="BN38" s="50"/>
      <c r="BO38" s="50">
        <v>0</v>
      </c>
      <c r="BP38" s="50"/>
      <c r="BQ38" s="50">
        <v>0</v>
      </c>
      <c r="BR38" s="50"/>
      <c r="BS38" s="50">
        <v>0</v>
      </c>
      <c r="BT38" s="50"/>
      <c r="BU38" s="50">
        <v>0</v>
      </c>
      <c r="BV38" s="50"/>
      <c r="BW38" s="50">
        <v>0</v>
      </c>
      <c r="BX38" s="50"/>
      <c r="BY38" s="50">
        <v>0</v>
      </c>
      <c r="BZ38" s="50"/>
      <c r="CA38" s="50">
        <v>0</v>
      </c>
      <c r="CB38" s="50"/>
      <c r="CC38" s="50">
        <v>0</v>
      </c>
      <c r="CD38" s="50"/>
      <c r="CE38" s="50">
        <v>0</v>
      </c>
      <c r="CF38" s="50"/>
      <c r="CG38" s="50">
        <v>0</v>
      </c>
      <c r="CH38" s="50"/>
      <c r="CI38" s="50">
        <v>0</v>
      </c>
      <c r="CJ38" s="50"/>
      <c r="CK38" s="50">
        <v>0</v>
      </c>
      <c r="CL38" s="50"/>
      <c r="CM38" s="50">
        <v>0</v>
      </c>
      <c r="CN38" s="50"/>
      <c r="CO38" s="50">
        <v>0</v>
      </c>
      <c r="CP38" s="50"/>
      <c r="CQ38" s="50">
        <v>0</v>
      </c>
      <c r="CR38" s="50"/>
      <c r="CS38" s="50">
        <v>0</v>
      </c>
      <c r="CT38" s="50"/>
      <c r="CU38" s="50">
        <v>0</v>
      </c>
      <c r="CV38" s="50"/>
      <c r="CW38" s="50">
        <v>0</v>
      </c>
      <c r="CX38" s="50"/>
      <c r="CY38" s="50">
        <v>0</v>
      </c>
      <c r="CZ38" s="50"/>
      <c r="DA38" s="50">
        <v>0</v>
      </c>
      <c r="DB38" s="50"/>
      <c r="DC38" s="50">
        <v>0</v>
      </c>
      <c r="DD38" s="50"/>
      <c r="DE38" s="50">
        <v>0</v>
      </c>
      <c r="DF38" s="50"/>
      <c r="DG38" s="50">
        <v>0</v>
      </c>
      <c r="DH38" s="50"/>
      <c r="DI38" s="50">
        <v>0</v>
      </c>
      <c r="DJ38" s="50"/>
      <c r="DK38" s="50">
        <v>0</v>
      </c>
      <c r="DL38" s="50"/>
      <c r="DM38" s="50">
        <v>0</v>
      </c>
      <c r="DO38" s="50">
        <v>0</v>
      </c>
      <c r="DQ38" s="50">
        <v>0</v>
      </c>
      <c r="DS38" s="50">
        <v>0</v>
      </c>
      <c r="DU38" s="50">
        <v>0</v>
      </c>
      <c r="DW38" s="50">
        <v>0</v>
      </c>
      <c r="DY38" s="50">
        <v>0</v>
      </c>
      <c r="EA38" s="50">
        <v>0</v>
      </c>
      <c r="EC38" s="50">
        <v>0</v>
      </c>
      <c r="EE38" s="50">
        <v>0</v>
      </c>
      <c r="EG38" s="50">
        <v>0</v>
      </c>
      <c r="EI38" s="50">
        <v>0</v>
      </c>
      <c r="EK38" s="50">
        <v>0</v>
      </c>
      <c r="EL38" s="50"/>
      <c r="EM38" s="50">
        <v>0</v>
      </c>
      <c r="EO38" s="50">
        <v>0</v>
      </c>
      <c r="EQ38" s="50">
        <v>0</v>
      </c>
      <c r="ES38" s="50">
        <v>0</v>
      </c>
      <c r="EU38" s="50">
        <v>0</v>
      </c>
      <c r="EW38" s="50">
        <v>0</v>
      </c>
      <c r="EX38" s="50"/>
      <c r="EY38" s="50">
        <v>0</v>
      </c>
      <c r="EZ38" s="50"/>
      <c r="FA38" s="50">
        <v>0</v>
      </c>
      <c r="FB38" s="50"/>
      <c r="FC38" s="50">
        <v>0</v>
      </c>
      <c r="FD38" s="50"/>
      <c r="FE38" s="50">
        <v>0</v>
      </c>
      <c r="FF38" s="50"/>
      <c r="FG38" s="50">
        <v>0</v>
      </c>
      <c r="FH38" s="50"/>
      <c r="FI38" s="50">
        <v>0</v>
      </c>
      <c r="FJ38" s="50"/>
      <c r="FK38" s="50">
        <v>0</v>
      </c>
      <c r="FL38" s="50"/>
      <c r="FM38" s="50">
        <v>0</v>
      </c>
      <c r="FN38" s="50"/>
      <c r="FO38" s="50">
        <v>0</v>
      </c>
      <c r="FQ38" s="50">
        <v>0</v>
      </c>
      <c r="FS38" s="50">
        <v>0</v>
      </c>
      <c r="FU38" s="50">
        <v>0</v>
      </c>
      <c r="FW38" s="50">
        <v>0</v>
      </c>
      <c r="FX38" s="105"/>
      <c r="FY38" s="117"/>
    </row>
    <row r="39" spans="1:181" ht="15" x14ac:dyDescent="0.25">
      <c r="A39" s="13" t="s">
        <v>74</v>
      </c>
      <c r="B39" s="1"/>
      <c r="C39" s="65">
        <v>0.1</v>
      </c>
      <c r="D39" s="38"/>
      <c r="E39" s="40">
        <v>0.1</v>
      </c>
      <c r="F39" s="38"/>
      <c r="G39" s="40">
        <v>0.1</v>
      </c>
      <c r="H39" s="38"/>
      <c r="I39" s="40">
        <v>0.2</v>
      </c>
      <c r="J39" s="38"/>
      <c r="K39" s="40">
        <v>0.1</v>
      </c>
      <c r="L39" s="38"/>
      <c r="M39" s="40">
        <v>0.2</v>
      </c>
      <c r="N39" s="38"/>
      <c r="O39" s="40">
        <v>0.3</v>
      </c>
      <c r="P39" s="38"/>
      <c r="Q39" s="40">
        <v>1.3</v>
      </c>
      <c r="R39" s="38"/>
      <c r="S39" s="40">
        <v>0</v>
      </c>
      <c r="T39" s="39"/>
      <c r="U39" s="40">
        <v>0</v>
      </c>
      <c r="V39" s="37"/>
      <c r="W39" s="40">
        <v>0</v>
      </c>
      <c r="X39" s="37"/>
      <c r="Y39" s="40">
        <v>0</v>
      </c>
      <c r="Z39" s="37"/>
      <c r="AA39" s="40">
        <v>0</v>
      </c>
      <c r="AB39" s="39"/>
      <c r="AC39" s="40">
        <v>0</v>
      </c>
      <c r="AD39" s="39"/>
      <c r="AE39" s="40">
        <v>-1.3</v>
      </c>
      <c r="AF39" s="39"/>
      <c r="AG39" s="40">
        <v>-0.5</v>
      </c>
      <c r="AH39" s="37"/>
      <c r="AI39" s="40">
        <v>0</v>
      </c>
      <c r="AJ39" s="39"/>
      <c r="AK39" s="40">
        <v>0</v>
      </c>
      <c r="AL39" s="39"/>
      <c r="AM39" s="40">
        <v>0.2</v>
      </c>
      <c r="AN39" s="39"/>
      <c r="AO39" s="40">
        <v>0</v>
      </c>
      <c r="AP39" s="39"/>
      <c r="AQ39" s="40">
        <v>0</v>
      </c>
      <c r="AR39" s="37"/>
      <c r="AS39" s="40">
        <v>0</v>
      </c>
      <c r="AT39" s="37"/>
      <c r="AU39" s="40">
        <v>0.1</v>
      </c>
      <c r="AV39" s="37"/>
      <c r="AW39" s="40">
        <v>-0.1</v>
      </c>
      <c r="AX39" s="37"/>
      <c r="AY39" s="40">
        <v>0</v>
      </c>
      <c r="AZ39" s="37"/>
      <c r="BA39" s="40">
        <v>0</v>
      </c>
      <c r="BB39" s="37"/>
      <c r="BC39" s="40">
        <v>0</v>
      </c>
      <c r="BD39" s="37"/>
      <c r="BE39" s="40">
        <v>0</v>
      </c>
      <c r="BF39" s="37"/>
      <c r="BG39" s="51">
        <v>0</v>
      </c>
      <c r="BH39" s="50"/>
      <c r="BI39" s="51">
        <v>0</v>
      </c>
      <c r="BJ39" s="50"/>
      <c r="BK39" s="51">
        <v>0</v>
      </c>
      <c r="BL39" s="50"/>
      <c r="BM39" s="51">
        <v>0</v>
      </c>
      <c r="BN39" s="50"/>
      <c r="BO39" s="51">
        <v>0</v>
      </c>
      <c r="BP39" s="50"/>
      <c r="BQ39" s="51">
        <v>0</v>
      </c>
      <c r="BR39" s="50"/>
      <c r="BS39" s="51">
        <v>0</v>
      </c>
      <c r="BT39" s="50"/>
      <c r="BU39" s="51">
        <v>0</v>
      </c>
      <c r="BV39" s="50"/>
      <c r="BW39" s="51">
        <v>0</v>
      </c>
      <c r="BX39" s="50"/>
      <c r="BY39" s="51">
        <v>0</v>
      </c>
      <c r="BZ39" s="50"/>
      <c r="CA39" s="51">
        <v>0</v>
      </c>
      <c r="CB39" s="50"/>
      <c r="CC39" s="51">
        <v>0</v>
      </c>
      <c r="CD39" s="50"/>
      <c r="CE39" s="51">
        <v>0</v>
      </c>
      <c r="CF39" s="50"/>
      <c r="CG39" s="51">
        <v>0</v>
      </c>
      <c r="CH39" s="50"/>
      <c r="CI39" s="51">
        <v>0</v>
      </c>
      <c r="CJ39" s="50"/>
      <c r="CK39" s="51">
        <v>0</v>
      </c>
      <c r="CL39" s="50"/>
      <c r="CM39" s="51">
        <v>0</v>
      </c>
      <c r="CN39" s="50"/>
      <c r="CO39" s="51">
        <v>0</v>
      </c>
      <c r="CP39" s="50"/>
      <c r="CQ39" s="51">
        <v>0</v>
      </c>
      <c r="CR39" s="50"/>
      <c r="CS39" s="51">
        <v>0</v>
      </c>
      <c r="CT39" s="50"/>
      <c r="CU39" s="51">
        <v>0</v>
      </c>
      <c r="CV39" s="50"/>
      <c r="CW39" s="51">
        <v>0</v>
      </c>
      <c r="CX39" s="50"/>
      <c r="CY39" s="51">
        <v>0</v>
      </c>
      <c r="CZ39" s="50"/>
      <c r="DA39" s="51">
        <v>0</v>
      </c>
      <c r="DB39" s="50"/>
      <c r="DC39" s="51">
        <v>0</v>
      </c>
      <c r="DD39" s="50"/>
      <c r="DE39" s="51">
        <v>0</v>
      </c>
      <c r="DF39" s="50"/>
      <c r="DG39" s="51">
        <v>0</v>
      </c>
      <c r="DH39" s="50"/>
      <c r="DI39" s="51">
        <v>0</v>
      </c>
      <c r="DJ39" s="50"/>
      <c r="DK39" s="51">
        <v>0</v>
      </c>
      <c r="DL39" s="50"/>
      <c r="DM39" s="51">
        <v>0</v>
      </c>
      <c r="DO39" s="51">
        <v>0</v>
      </c>
      <c r="DQ39" s="51">
        <v>0</v>
      </c>
      <c r="DS39" s="51">
        <v>0</v>
      </c>
      <c r="DU39" s="51">
        <v>0</v>
      </c>
      <c r="DW39" s="51">
        <v>0</v>
      </c>
      <c r="DY39" s="51">
        <v>0</v>
      </c>
      <c r="EA39" s="51">
        <v>0</v>
      </c>
      <c r="EC39" s="51">
        <v>0</v>
      </c>
      <c r="EE39" s="51">
        <v>0</v>
      </c>
      <c r="EG39" s="51">
        <v>0</v>
      </c>
      <c r="EI39" s="51">
        <v>0</v>
      </c>
      <c r="EK39" s="51">
        <v>0</v>
      </c>
      <c r="EL39" s="50"/>
      <c r="EM39" s="51">
        <v>0</v>
      </c>
      <c r="EO39" s="51">
        <v>0</v>
      </c>
      <c r="EQ39" s="51">
        <v>0</v>
      </c>
      <c r="ES39" s="51">
        <v>0</v>
      </c>
      <c r="EU39" s="51">
        <v>0</v>
      </c>
      <c r="EW39" s="51">
        <v>0</v>
      </c>
      <c r="EX39" s="50"/>
      <c r="EY39" s="51">
        <v>0</v>
      </c>
      <c r="EZ39" s="50"/>
      <c r="FA39" s="51">
        <v>0</v>
      </c>
      <c r="FB39" s="50"/>
      <c r="FC39" s="51">
        <v>0</v>
      </c>
      <c r="FD39" s="50"/>
      <c r="FE39" s="51">
        <v>0</v>
      </c>
      <c r="FF39" s="50"/>
      <c r="FG39" s="51">
        <v>0</v>
      </c>
      <c r="FH39" s="50"/>
      <c r="FI39" s="51">
        <v>0</v>
      </c>
      <c r="FJ39" s="50"/>
      <c r="FK39" s="51">
        <v>0</v>
      </c>
      <c r="FL39" s="50"/>
      <c r="FM39" s="51">
        <v>0</v>
      </c>
      <c r="FN39" s="50"/>
      <c r="FO39" s="51">
        <v>0</v>
      </c>
      <c r="FQ39" s="51">
        <v>0</v>
      </c>
      <c r="FS39" s="51">
        <v>0</v>
      </c>
      <c r="FU39" s="51">
        <v>0</v>
      </c>
      <c r="FW39" s="51">
        <v>0</v>
      </c>
      <c r="FX39" s="105"/>
      <c r="FY39" s="117"/>
    </row>
    <row r="40" spans="1:181" ht="15" x14ac:dyDescent="0.25">
      <c r="A40" s="13"/>
      <c r="B40" s="1"/>
      <c r="C40" s="62"/>
      <c r="D40" s="38"/>
      <c r="E40" s="37"/>
      <c r="F40" s="38"/>
      <c r="G40" s="37"/>
      <c r="H40" s="38"/>
      <c r="I40" s="37"/>
      <c r="J40" s="38"/>
      <c r="K40" s="37"/>
      <c r="L40" s="38"/>
      <c r="M40" s="37"/>
      <c r="N40" s="38"/>
      <c r="O40" s="37"/>
      <c r="P40" s="38"/>
      <c r="Q40" s="37"/>
      <c r="R40" s="38"/>
      <c r="S40" s="37"/>
      <c r="T40" s="39"/>
      <c r="U40" s="37"/>
      <c r="V40" s="37"/>
      <c r="W40" s="37"/>
      <c r="X40" s="37"/>
      <c r="Y40" s="37"/>
      <c r="Z40" s="37"/>
      <c r="AA40" s="37"/>
      <c r="AB40" s="39"/>
      <c r="AC40" s="37"/>
      <c r="AD40" s="39"/>
      <c r="AE40" s="37"/>
      <c r="AF40" s="39"/>
      <c r="AG40" s="37"/>
      <c r="AH40" s="37"/>
      <c r="AI40" s="37"/>
      <c r="AJ40" s="39"/>
      <c r="AK40" s="37"/>
      <c r="AL40" s="39"/>
      <c r="AM40" s="37"/>
      <c r="AN40" s="39"/>
      <c r="AO40" s="37"/>
      <c r="AP40" s="39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79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O40" s="50"/>
      <c r="DQ40" s="50"/>
      <c r="DS40" s="50"/>
      <c r="DU40" s="50"/>
      <c r="DW40" s="50"/>
      <c r="DY40" s="50"/>
      <c r="EA40" s="50"/>
      <c r="EC40" s="50"/>
      <c r="EE40" s="50"/>
      <c r="EG40" s="50"/>
      <c r="EI40" s="50"/>
      <c r="EK40" s="50"/>
      <c r="EL40" s="50"/>
      <c r="EM40" s="50"/>
      <c r="EO40" s="50"/>
      <c r="EQ40" s="50"/>
      <c r="ES40" s="50"/>
      <c r="EU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Q40" s="50"/>
      <c r="FS40" s="50"/>
      <c r="FU40" s="50"/>
      <c r="FW40" s="50"/>
      <c r="FX40" s="105"/>
      <c r="FY40" s="117"/>
    </row>
    <row r="41" spans="1:181" ht="15" x14ac:dyDescent="0.25">
      <c r="A41" s="13" t="s">
        <v>69</v>
      </c>
      <c r="B41" s="1"/>
      <c r="C41" s="65">
        <f>+C38-C39</f>
        <v>0.19999999999999998</v>
      </c>
      <c r="D41" s="38"/>
      <c r="E41" s="40">
        <v>0.2</v>
      </c>
      <c r="F41" s="38"/>
      <c r="G41" s="40">
        <v>0.1</v>
      </c>
      <c r="H41" s="38"/>
      <c r="I41" s="40">
        <v>0.5</v>
      </c>
      <c r="J41" s="38"/>
      <c r="K41" s="40">
        <v>0.2</v>
      </c>
      <c r="L41" s="38"/>
      <c r="M41" s="40">
        <v>0.4</v>
      </c>
      <c r="N41" s="38"/>
      <c r="O41" s="40">
        <v>0.6</v>
      </c>
      <c r="P41" s="38"/>
      <c r="Q41" s="40">
        <v>3.1</v>
      </c>
      <c r="R41" s="38"/>
      <c r="S41" s="40">
        <v>0</v>
      </c>
      <c r="T41" s="39"/>
      <c r="U41" s="40">
        <v>-0.1</v>
      </c>
      <c r="V41" s="37"/>
      <c r="W41" s="40">
        <v>-0.1</v>
      </c>
      <c r="X41" s="37"/>
      <c r="Y41" s="40">
        <v>0</v>
      </c>
      <c r="Z41" s="37"/>
      <c r="AA41" s="40">
        <v>0</v>
      </c>
      <c r="AB41" s="39"/>
      <c r="AC41" s="40">
        <v>-0.2</v>
      </c>
      <c r="AD41" s="39"/>
      <c r="AE41" s="40">
        <v>1.3</v>
      </c>
      <c r="AF41" s="39"/>
      <c r="AG41" s="40">
        <v>0.2</v>
      </c>
      <c r="AH41" s="37"/>
      <c r="AI41" s="40">
        <v>0</v>
      </c>
      <c r="AJ41" s="39"/>
      <c r="AK41" s="40">
        <v>0</v>
      </c>
      <c r="AL41" s="39"/>
      <c r="AM41" s="40">
        <v>0.3</v>
      </c>
      <c r="AN41" s="39"/>
      <c r="AO41" s="40">
        <v>-0.2</v>
      </c>
      <c r="AP41" s="39"/>
      <c r="AQ41" s="40">
        <v>0</v>
      </c>
      <c r="AR41" s="37"/>
      <c r="AS41" s="40">
        <v>0</v>
      </c>
      <c r="AT41" s="37"/>
      <c r="AU41" s="40">
        <v>-0.1</v>
      </c>
      <c r="AV41" s="37"/>
      <c r="AW41" s="40">
        <v>0.2</v>
      </c>
      <c r="AX41" s="37"/>
      <c r="AY41" s="40">
        <v>0</v>
      </c>
      <c r="AZ41" s="37"/>
      <c r="BA41" s="40">
        <v>0</v>
      </c>
      <c r="BB41" s="37"/>
      <c r="BC41" s="40">
        <v>0</v>
      </c>
      <c r="BD41" s="37"/>
      <c r="BE41" s="40">
        <v>0</v>
      </c>
      <c r="BF41" s="37"/>
      <c r="BG41" s="51">
        <v>0</v>
      </c>
      <c r="BH41" s="50"/>
      <c r="BI41" s="51">
        <v>0</v>
      </c>
      <c r="BJ41" s="50"/>
      <c r="BK41" s="51">
        <v>0</v>
      </c>
      <c r="BL41" s="50"/>
      <c r="BM41" s="51">
        <v>0</v>
      </c>
      <c r="BN41" s="50"/>
      <c r="BO41" s="51">
        <v>0</v>
      </c>
      <c r="BP41" s="50"/>
      <c r="BQ41" s="51">
        <v>0</v>
      </c>
      <c r="BR41" s="50"/>
      <c r="BS41" s="51">
        <v>0</v>
      </c>
      <c r="BT41" s="50"/>
      <c r="BU41" s="51">
        <v>0</v>
      </c>
      <c r="BV41" s="50"/>
      <c r="BW41" s="51">
        <v>0</v>
      </c>
      <c r="BX41" s="50"/>
      <c r="BY41" s="51">
        <v>0</v>
      </c>
      <c r="BZ41" s="50"/>
      <c r="CA41" s="51">
        <v>0</v>
      </c>
      <c r="CB41" s="50"/>
      <c r="CC41" s="51">
        <v>0</v>
      </c>
      <c r="CD41" s="50"/>
      <c r="CE41" s="51">
        <v>0</v>
      </c>
      <c r="CF41" s="50"/>
      <c r="CG41" s="51">
        <v>0</v>
      </c>
      <c r="CH41" s="50"/>
      <c r="CI41" s="51">
        <v>0</v>
      </c>
      <c r="CJ41" s="50"/>
      <c r="CK41" s="51">
        <v>0</v>
      </c>
      <c r="CL41" s="50"/>
      <c r="CM41" s="51"/>
      <c r="CN41" s="50"/>
      <c r="CO41" s="51"/>
      <c r="CP41" s="50"/>
      <c r="CQ41" s="51"/>
      <c r="CR41" s="50"/>
      <c r="CS41" s="51"/>
      <c r="CT41" s="50"/>
      <c r="CU41" s="51"/>
      <c r="CV41" s="50"/>
      <c r="CW41" s="51"/>
      <c r="CX41" s="50"/>
      <c r="CY41" s="51"/>
      <c r="CZ41" s="50"/>
      <c r="DA41" s="51"/>
      <c r="DB41" s="50"/>
      <c r="DC41" s="51">
        <v>0</v>
      </c>
      <c r="DD41" s="50"/>
      <c r="DE41" s="51">
        <v>0</v>
      </c>
      <c r="DF41" s="50"/>
      <c r="DG41" s="51">
        <v>0</v>
      </c>
      <c r="DH41" s="50"/>
      <c r="DI41" s="51">
        <v>0</v>
      </c>
      <c r="DJ41" s="50"/>
      <c r="DK41" s="51">
        <v>0</v>
      </c>
      <c r="DL41" s="50"/>
      <c r="DM41" s="51">
        <v>0</v>
      </c>
      <c r="DO41" s="51">
        <v>0</v>
      </c>
      <c r="DQ41" s="51">
        <v>0</v>
      </c>
      <c r="DS41" s="51">
        <v>0</v>
      </c>
      <c r="DU41" s="51">
        <v>0</v>
      </c>
      <c r="DW41" s="51">
        <v>0</v>
      </c>
      <c r="DY41" s="51">
        <v>0</v>
      </c>
      <c r="EA41" s="51">
        <v>0</v>
      </c>
      <c r="EC41" s="51">
        <v>0</v>
      </c>
      <c r="EE41" s="51">
        <v>0</v>
      </c>
      <c r="EG41" s="51">
        <v>0</v>
      </c>
      <c r="EI41" s="51">
        <v>0</v>
      </c>
      <c r="EK41" s="51">
        <v>0</v>
      </c>
      <c r="EL41" s="50"/>
      <c r="EM41" s="51">
        <v>0</v>
      </c>
      <c r="EO41" s="51">
        <v>0</v>
      </c>
      <c r="EQ41" s="51">
        <v>0</v>
      </c>
      <c r="ES41" s="51">
        <v>0</v>
      </c>
      <c r="EU41" s="51">
        <v>0</v>
      </c>
      <c r="EW41" s="51">
        <v>0</v>
      </c>
      <c r="EX41" s="50"/>
      <c r="EY41" s="51">
        <v>0</v>
      </c>
      <c r="EZ41" s="50"/>
      <c r="FA41" s="51">
        <v>0</v>
      </c>
      <c r="FB41" s="50"/>
      <c r="FC41" s="51">
        <v>0</v>
      </c>
      <c r="FD41" s="50"/>
      <c r="FE41" s="51">
        <v>0</v>
      </c>
      <c r="FF41" s="50"/>
      <c r="FG41" s="51">
        <v>0</v>
      </c>
      <c r="FH41" s="50"/>
      <c r="FI41" s="51">
        <v>0</v>
      </c>
      <c r="FJ41" s="50"/>
      <c r="FK41" s="51">
        <v>0</v>
      </c>
      <c r="FL41" s="50"/>
      <c r="FM41" s="51">
        <v>0</v>
      </c>
      <c r="FN41" s="50"/>
      <c r="FO41" s="51">
        <v>0</v>
      </c>
      <c r="FQ41" s="51">
        <v>0</v>
      </c>
      <c r="FS41" s="51">
        <v>0</v>
      </c>
      <c r="FU41" s="51">
        <v>0</v>
      </c>
      <c r="FW41" s="51">
        <v>0</v>
      </c>
      <c r="FX41" s="105"/>
      <c r="FY41" s="117"/>
    </row>
    <row r="42" spans="1:181" s="46" customFormat="1" ht="15" x14ac:dyDescent="0.25">
      <c r="A42" s="71"/>
      <c r="B42" s="84"/>
      <c r="C42" s="77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>
        <v>0</v>
      </c>
      <c r="CN42" s="50"/>
      <c r="CO42" s="50">
        <v>0</v>
      </c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O42" s="50"/>
      <c r="DQ42" s="50"/>
      <c r="DS42" s="50"/>
      <c r="DU42" s="50"/>
      <c r="DW42" s="50"/>
      <c r="DY42" s="50"/>
      <c r="EA42" s="50"/>
      <c r="EC42" s="50"/>
      <c r="EE42" s="50"/>
      <c r="EG42" s="50"/>
      <c r="EI42" s="50"/>
      <c r="EK42" s="50"/>
      <c r="EL42" s="50"/>
      <c r="EM42" s="50"/>
      <c r="EO42" s="50"/>
      <c r="EQ42" s="50"/>
      <c r="ES42" s="50"/>
      <c r="EU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Q42" s="50"/>
      <c r="FS42" s="50"/>
      <c r="FU42" s="50"/>
      <c r="FW42" s="50"/>
      <c r="FX42" s="106"/>
      <c r="FY42" s="118"/>
    </row>
    <row r="43" spans="1:181" ht="15.75" thickBot="1" x14ac:dyDescent="0.3">
      <c r="A43" s="11" t="s">
        <v>56</v>
      </c>
      <c r="B43" s="1"/>
      <c r="C43" s="94">
        <f>+C35+C41</f>
        <v>11.900000000000004</v>
      </c>
      <c r="D43" s="38"/>
      <c r="E43" s="44">
        <v>17.2</v>
      </c>
      <c r="F43" s="38"/>
      <c r="G43" s="44">
        <v>14.3</v>
      </c>
      <c r="H43" s="38"/>
      <c r="I43" s="44">
        <v>13.9</v>
      </c>
      <c r="J43" s="38"/>
      <c r="K43" s="44">
        <v>15.7</v>
      </c>
      <c r="L43" s="38"/>
      <c r="M43" s="44">
        <v>17.100000000000001</v>
      </c>
      <c r="N43" s="38"/>
      <c r="O43" s="44">
        <v>14.6</v>
      </c>
      <c r="P43" s="38"/>
      <c r="Q43" s="44">
        <v>25.2</v>
      </c>
      <c r="R43" s="38"/>
      <c r="S43" s="44">
        <v>17.2</v>
      </c>
      <c r="T43" s="39"/>
      <c r="U43" s="44">
        <v>17.600000000000001</v>
      </c>
      <c r="V43" s="37"/>
      <c r="W43" s="44">
        <v>15.3</v>
      </c>
      <c r="X43" s="37"/>
      <c r="Y43" s="44">
        <v>8.5</v>
      </c>
      <c r="Z43" s="37"/>
      <c r="AA43" s="44">
        <v>15.4</v>
      </c>
      <c r="AB43" s="39"/>
      <c r="AC43" s="44">
        <v>12.3</v>
      </c>
      <c r="AD43" s="39"/>
      <c r="AE43" s="44">
        <v>14.7</v>
      </c>
      <c r="AF43" s="39"/>
      <c r="AG43" s="44">
        <v>12.5</v>
      </c>
      <c r="AH43" s="37"/>
      <c r="AI43" s="44">
        <v>17.600000000000001</v>
      </c>
      <c r="AJ43" s="39"/>
      <c r="AK43" s="44">
        <v>10.4</v>
      </c>
      <c r="AL43" s="39"/>
      <c r="AM43" s="44">
        <v>20.6</v>
      </c>
      <c r="AN43" s="39"/>
      <c r="AO43" s="44">
        <v>18.600000000000001</v>
      </c>
      <c r="AP43" s="39"/>
      <c r="AQ43" s="44">
        <v>29</v>
      </c>
      <c r="AR43" s="37"/>
      <c r="AS43" s="44">
        <v>36.200000000000003</v>
      </c>
      <c r="AT43" s="37"/>
      <c r="AU43" s="44">
        <v>40.700000000000003</v>
      </c>
      <c r="AV43" s="45"/>
      <c r="AW43" s="44">
        <v>40.299999999999997</v>
      </c>
      <c r="AX43" s="37"/>
      <c r="AY43" s="44">
        <v>32</v>
      </c>
      <c r="AZ43" s="37"/>
      <c r="BA43" s="44">
        <v>49.1</v>
      </c>
      <c r="BB43" s="37"/>
      <c r="BC43" s="44">
        <v>42</v>
      </c>
      <c r="BD43" s="37"/>
      <c r="BE43" s="44">
        <v>47</v>
      </c>
      <c r="BF43" s="37"/>
      <c r="BG43" s="53">
        <v>43.2</v>
      </c>
      <c r="BH43" s="50"/>
      <c r="BI43" s="53">
        <v>44.8</v>
      </c>
      <c r="BJ43" s="50"/>
      <c r="BK43" s="53">
        <v>50</v>
      </c>
      <c r="BL43" s="50"/>
      <c r="BM43" s="53">
        <v>50</v>
      </c>
      <c r="BN43" s="50"/>
      <c r="BO43" s="53">
        <v>50.3</v>
      </c>
      <c r="BP43" s="50"/>
      <c r="BQ43" s="53">
        <v>56.6</v>
      </c>
      <c r="BR43" s="50"/>
      <c r="BS43" s="53">
        <v>52.9</v>
      </c>
      <c r="BT43" s="50"/>
      <c r="BU43" s="53">
        <v>59.9</v>
      </c>
      <c r="BV43" s="50"/>
      <c r="BW43" s="53">
        <v>60.6</v>
      </c>
      <c r="BX43" s="50"/>
      <c r="BY43" s="53">
        <v>61.5</v>
      </c>
      <c r="BZ43" s="50"/>
      <c r="CA43" s="53">
        <v>65.099999999999994</v>
      </c>
      <c r="CB43" s="50"/>
      <c r="CC43" s="53">
        <v>65.900000000000006</v>
      </c>
      <c r="CD43" s="50"/>
      <c r="CE43" s="53">
        <v>49.8</v>
      </c>
      <c r="CF43" s="50"/>
      <c r="CG43" s="53">
        <v>69.400000000000006</v>
      </c>
      <c r="CH43" s="50"/>
      <c r="CI43" s="53">
        <v>74</v>
      </c>
      <c r="CJ43" s="50"/>
      <c r="CK43" s="53">
        <v>73</v>
      </c>
      <c r="CL43" s="50"/>
      <c r="CM43" s="53">
        <f>CM35</f>
        <v>71.499999999999986</v>
      </c>
      <c r="CN43" s="50"/>
      <c r="CO43" s="53">
        <f>CO35</f>
        <v>74.199999999999989</v>
      </c>
      <c r="CP43" s="50"/>
      <c r="CQ43" s="53">
        <f>CQ35</f>
        <v>74</v>
      </c>
      <c r="CR43" s="50"/>
      <c r="CS43" s="53">
        <f>CS35</f>
        <v>79.999999999999972</v>
      </c>
      <c r="CT43" s="50"/>
      <c r="CU43" s="53">
        <f>CU35</f>
        <v>74.400000000000034</v>
      </c>
      <c r="CV43" s="50"/>
      <c r="CW43" s="53">
        <f>CW35</f>
        <v>84.899999999999991</v>
      </c>
      <c r="CX43" s="50"/>
      <c r="CY43" s="53">
        <f>CY35</f>
        <v>85.9</v>
      </c>
      <c r="CZ43" s="50"/>
      <c r="DA43" s="53">
        <f>DA35</f>
        <v>87.6</v>
      </c>
      <c r="DB43" s="50"/>
      <c r="DC43" s="53">
        <v>93.300000000000011</v>
      </c>
      <c r="DD43" s="50"/>
      <c r="DE43" s="53">
        <v>99.1</v>
      </c>
      <c r="DF43" s="50"/>
      <c r="DG43" s="53">
        <v>100.7</v>
      </c>
      <c r="DH43" s="50"/>
      <c r="DI43" s="53">
        <v>177.1</v>
      </c>
      <c r="DJ43" s="50"/>
      <c r="DK43" s="53">
        <v>120.1</v>
      </c>
      <c r="DL43" s="50"/>
      <c r="DM43" s="53">
        <f>DM35</f>
        <v>150.99999999999997</v>
      </c>
      <c r="DO43" s="53">
        <f>DO35</f>
        <v>151</v>
      </c>
      <c r="DQ43" s="53">
        <f>DQ35</f>
        <v>151.9</v>
      </c>
      <c r="DS43" s="53">
        <f>DS35</f>
        <v>164.39999999999995</v>
      </c>
      <c r="DU43" s="53">
        <f>DU35</f>
        <v>164.4</v>
      </c>
      <c r="DW43" s="53">
        <f>DW35</f>
        <v>165.39999999999992</v>
      </c>
      <c r="DY43" s="53">
        <f>DY35</f>
        <v>161.90000000000003</v>
      </c>
      <c r="EA43" s="53">
        <f>EA35</f>
        <v>-83.800000000000011</v>
      </c>
      <c r="EC43" s="53">
        <f>EC35</f>
        <v>96.399999999999949</v>
      </c>
      <c r="EE43" s="53">
        <f>EE35</f>
        <v>242.09999999999997</v>
      </c>
      <c r="EG43" s="53">
        <f>EG35</f>
        <v>166.29999999999995</v>
      </c>
      <c r="EI43" s="53">
        <f>EI35</f>
        <v>202.09999999999997</v>
      </c>
      <c r="EK43" s="53">
        <f>EK35</f>
        <v>288.60000000000002</v>
      </c>
      <c r="EL43" s="50"/>
      <c r="EM43" s="53">
        <f>EM35</f>
        <v>250.00000000000006</v>
      </c>
      <c r="EO43" s="53">
        <f>EO35</f>
        <v>217.6</v>
      </c>
      <c r="EQ43" s="53">
        <f>EQ35</f>
        <v>214.3</v>
      </c>
      <c r="ES43" s="53">
        <f>ES35</f>
        <v>107.39999999999996</v>
      </c>
      <c r="EU43" s="53">
        <f>EU35</f>
        <v>86.799999999999969</v>
      </c>
      <c r="EW43" s="53">
        <f>EW35</f>
        <v>127.3</v>
      </c>
      <c r="EX43" s="50"/>
      <c r="EY43" s="53">
        <f>+EY35</f>
        <v>99.500000000000014</v>
      </c>
      <c r="EZ43" s="50"/>
      <c r="FA43" s="53">
        <f>+FA35</f>
        <v>22.200000000000035</v>
      </c>
      <c r="FB43" s="50"/>
      <c r="FC43" s="53">
        <f>+FC35</f>
        <v>70.8</v>
      </c>
      <c r="FD43" s="50"/>
      <c r="FE43" s="53">
        <f>+FE35</f>
        <v>93.59999999999998</v>
      </c>
      <c r="FF43" s="50"/>
      <c r="FG43" s="53">
        <f>FG35</f>
        <v>64.299999999999926</v>
      </c>
      <c r="FH43" s="50"/>
      <c r="FI43" s="53">
        <f>FI35</f>
        <v>-47.099999999999952</v>
      </c>
      <c r="FJ43" s="50"/>
      <c r="FK43" s="53">
        <f>FK35</f>
        <v>78.800000000000111</v>
      </c>
      <c r="FL43" s="50"/>
      <c r="FM43" s="53">
        <f>FM35</f>
        <v>151.89999999999998</v>
      </c>
      <c r="FN43" s="50"/>
      <c r="FO43" s="53">
        <f>FO35</f>
        <v>106.30000000000004</v>
      </c>
      <c r="FQ43" s="53">
        <f>FQ35</f>
        <v>87.4</v>
      </c>
      <c r="FS43" s="53">
        <f>+FS35</f>
        <v>108.19999999999992</v>
      </c>
      <c r="FU43" s="53">
        <f>FU35</f>
        <v>122</v>
      </c>
      <c r="FW43" s="53">
        <f>FW35</f>
        <v>135.80000000000001</v>
      </c>
      <c r="FX43" s="105"/>
      <c r="FY43" s="117"/>
    </row>
    <row r="44" spans="1:181" s="46" customFormat="1" ht="16.5" thickTop="1" thickBot="1" x14ac:dyDescent="0.3">
      <c r="A44" s="72"/>
      <c r="B44" s="84"/>
      <c r="C44" s="74"/>
      <c r="D44" s="57"/>
      <c r="E44" s="57"/>
      <c r="F44" s="57"/>
      <c r="G44" s="73"/>
      <c r="H44" s="57"/>
      <c r="I44" s="57"/>
      <c r="J44" s="57"/>
      <c r="K44" s="57"/>
      <c r="L44" s="57"/>
      <c r="M44" s="73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4"/>
      <c r="BV44" s="54"/>
      <c r="BW44" s="54"/>
      <c r="BX44" s="54"/>
      <c r="BY44" s="54"/>
      <c r="BZ44" s="54"/>
      <c r="CA44" s="54"/>
      <c r="CB44" s="54"/>
      <c r="CC44" s="54"/>
      <c r="CD44" s="57"/>
      <c r="CE44" s="54"/>
      <c r="CF44" s="57"/>
      <c r="CG44" s="54"/>
      <c r="CH44" s="57"/>
      <c r="CI44" s="54"/>
      <c r="CJ44" s="57"/>
      <c r="CK44" s="54"/>
      <c r="CL44" s="57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88"/>
      <c r="CX44" s="48"/>
      <c r="CY44" s="88"/>
      <c r="CZ44" s="48"/>
      <c r="DA44" s="88"/>
      <c r="DB44" s="48"/>
      <c r="DC44" s="88"/>
      <c r="DD44" s="48"/>
      <c r="DE44" s="88"/>
      <c r="DF44" s="48"/>
      <c r="DG44" s="88"/>
      <c r="DH44" s="48"/>
      <c r="DI44" s="88"/>
      <c r="DJ44" s="48"/>
      <c r="DK44" s="88"/>
      <c r="DL44" s="48"/>
      <c r="DM44" s="88"/>
      <c r="DO44" s="88"/>
      <c r="DQ44" s="88"/>
      <c r="DS44" s="88"/>
      <c r="DU44" s="88"/>
      <c r="DW44" s="88"/>
      <c r="DY44" s="88"/>
      <c r="EA44" s="88"/>
      <c r="EC44" s="88"/>
      <c r="EE44" s="88"/>
      <c r="EG44" s="88"/>
      <c r="EI44" s="88"/>
      <c r="EK44" s="88"/>
      <c r="EL44" s="48"/>
      <c r="EM44" s="88"/>
      <c r="EO44" s="88"/>
      <c r="EQ44" s="88"/>
      <c r="ES44" s="88"/>
      <c r="EU44" s="88"/>
      <c r="EW44" s="88"/>
      <c r="EX44" s="48"/>
      <c r="EY44" s="88"/>
      <c r="EZ44" s="48"/>
      <c r="FA44" s="88"/>
      <c r="FB44" s="48"/>
      <c r="FC44" s="88"/>
      <c r="FD44" s="48"/>
      <c r="FE44" s="88"/>
      <c r="FF44" s="48"/>
      <c r="FG44" s="88"/>
      <c r="FH44" s="48"/>
      <c r="FI44" s="88"/>
      <c r="FJ44" s="48"/>
      <c r="FK44" s="88"/>
      <c r="FL44" s="48"/>
      <c r="FM44" s="88"/>
      <c r="FN44" s="48"/>
      <c r="FO44" s="88"/>
      <c r="FQ44" s="88"/>
      <c r="FS44" s="88"/>
      <c r="FU44" s="88"/>
      <c r="FW44" s="88"/>
      <c r="FX44" s="106"/>
      <c r="FY44" s="118"/>
    </row>
    <row r="45" spans="1:181" ht="15" x14ac:dyDescent="0.25">
      <c r="A45" s="12"/>
      <c r="B45" s="1"/>
      <c r="C45" s="95"/>
      <c r="D45" s="1"/>
      <c r="E45" s="22"/>
      <c r="F45" s="1"/>
      <c r="G45" s="22"/>
      <c r="H45" s="1"/>
      <c r="I45" s="22"/>
      <c r="J45" s="1"/>
      <c r="K45" s="22"/>
      <c r="L45" s="1"/>
      <c r="M45" s="22"/>
      <c r="N45" s="1"/>
      <c r="O45" s="22"/>
      <c r="P45" s="1"/>
      <c r="Q45" s="22"/>
      <c r="R45" s="1"/>
      <c r="S45" s="22"/>
      <c r="CK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O45" s="48"/>
      <c r="DQ45" s="48"/>
      <c r="DS45" s="48"/>
      <c r="DU45" s="48"/>
      <c r="DW45" s="48"/>
      <c r="DY45" s="48"/>
      <c r="EA45" s="48"/>
      <c r="EC45" s="48"/>
      <c r="EE45" s="48"/>
      <c r="EG45" s="48"/>
      <c r="EI45" s="48"/>
      <c r="EK45" s="48"/>
      <c r="EL45" s="48"/>
      <c r="EM45" s="48"/>
      <c r="EO45" s="48"/>
      <c r="EQ45" s="48"/>
      <c r="ES45" s="48"/>
      <c r="EU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Q45" s="48"/>
      <c r="FS45" s="48"/>
      <c r="FU45" s="48"/>
      <c r="FW45" s="48"/>
      <c r="FX45" s="105"/>
      <c r="FY45" s="117"/>
    </row>
    <row r="46" spans="1:181" ht="15" thickBot="1" x14ac:dyDescent="0.25">
      <c r="A46" s="12"/>
      <c r="B46" s="14"/>
      <c r="C46" s="96"/>
      <c r="D46" s="14"/>
      <c r="E46" s="14"/>
      <c r="AC46" s="17"/>
      <c r="AD46" s="17"/>
      <c r="AE46" s="17"/>
      <c r="AF46" s="17"/>
      <c r="AG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48"/>
      <c r="CY46" s="54"/>
      <c r="CZ46" s="48"/>
      <c r="DA46" s="54"/>
      <c r="DB46" s="48"/>
      <c r="DC46" s="54"/>
      <c r="DD46" s="48"/>
      <c r="DE46" s="54"/>
      <c r="DF46" s="48"/>
      <c r="DG46" s="54"/>
      <c r="DH46" s="48"/>
      <c r="DI46" s="54"/>
      <c r="DJ46" s="48"/>
      <c r="DK46" s="54"/>
      <c r="DL46" s="48"/>
      <c r="DM46" s="54"/>
      <c r="DO46" s="54"/>
      <c r="DQ46" s="54"/>
      <c r="DS46" s="54"/>
      <c r="DU46" s="54"/>
      <c r="DW46" s="54"/>
      <c r="DY46" s="54"/>
      <c r="EA46" s="54"/>
      <c r="EC46" s="54"/>
      <c r="EE46" s="54"/>
      <c r="EG46" s="54"/>
      <c r="EI46" s="54"/>
      <c r="EK46" s="54"/>
      <c r="EL46" s="48"/>
      <c r="EM46" s="54"/>
      <c r="EO46" s="54"/>
      <c r="EQ46" s="54"/>
      <c r="ES46" s="54"/>
      <c r="EU46" s="54"/>
      <c r="EW46" s="54"/>
      <c r="EX46" s="48"/>
      <c r="EY46" s="54"/>
      <c r="EZ46" s="48"/>
      <c r="FA46" s="54"/>
      <c r="FB46" s="48"/>
      <c r="FC46" s="54"/>
      <c r="FD46" s="48"/>
      <c r="FE46" s="54"/>
      <c r="FF46" s="48"/>
      <c r="FG46" s="54"/>
      <c r="FH46" s="48"/>
      <c r="FI46" s="54"/>
      <c r="FJ46" s="48"/>
      <c r="FK46" s="54"/>
      <c r="FL46" s="48"/>
      <c r="FM46" s="54"/>
      <c r="FN46" s="48"/>
      <c r="FO46" s="54"/>
      <c r="FQ46" s="54"/>
      <c r="FS46" s="54"/>
      <c r="FU46" s="54"/>
      <c r="FW46" s="54"/>
      <c r="FX46" s="105"/>
      <c r="FY46" s="117"/>
    </row>
    <row r="47" spans="1:181" x14ac:dyDescent="0.2">
      <c r="A47" s="3" t="s">
        <v>81</v>
      </c>
      <c r="B47" s="14"/>
      <c r="C47" s="97"/>
      <c r="D47" s="23"/>
      <c r="E47" s="2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S47" s="5"/>
      <c r="AU47" s="5"/>
      <c r="CK47" s="48"/>
      <c r="CM47" s="48"/>
      <c r="CN47" s="48"/>
      <c r="CO47" s="48"/>
      <c r="CP47" s="48"/>
      <c r="CQ47" s="48"/>
      <c r="CR47" s="82"/>
      <c r="CS47" s="48"/>
      <c r="CT47" s="82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O47" s="48"/>
      <c r="DQ47" s="48"/>
      <c r="DS47" s="48"/>
      <c r="DU47" s="48"/>
      <c r="DW47" s="48"/>
      <c r="DY47" s="48"/>
      <c r="EA47" s="48"/>
      <c r="EC47" s="48"/>
      <c r="EE47" s="48"/>
      <c r="EG47" s="48"/>
      <c r="EI47" s="48"/>
      <c r="EK47" s="48"/>
      <c r="EL47" s="48"/>
      <c r="EM47" s="48"/>
      <c r="EO47" s="48"/>
      <c r="EQ47" s="48"/>
      <c r="ES47" s="48"/>
      <c r="EU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Q47" s="48"/>
      <c r="FS47" s="48"/>
      <c r="FU47" s="48"/>
      <c r="FW47" s="48"/>
      <c r="FX47" s="105"/>
      <c r="FY47" s="117"/>
    </row>
    <row r="48" spans="1:181" ht="15.75" thickBot="1" x14ac:dyDescent="0.3">
      <c r="A48" s="13" t="s">
        <v>57</v>
      </c>
      <c r="B48" s="1"/>
      <c r="C48" s="98">
        <v>0.30038927716081493</v>
      </c>
      <c r="D48" s="1"/>
      <c r="E48" s="24">
        <v>0.43771303501824055</v>
      </c>
      <c r="F48" s="1"/>
      <c r="G48" s="24">
        <v>0.36890808816181986</v>
      </c>
      <c r="H48" s="1"/>
      <c r="I48" s="24">
        <v>0.37825157980532553</v>
      </c>
      <c r="J48" s="1"/>
      <c r="K48" s="24">
        <v>0.42584847680308713</v>
      </c>
      <c r="L48" s="1"/>
      <c r="M48" s="24">
        <v>0.46069220049968612</v>
      </c>
      <c r="N48" s="1"/>
      <c r="O48" s="24">
        <v>0.39421912792051433</v>
      </c>
      <c r="P48" s="1"/>
      <c r="Q48" s="24">
        <v>0.68169203417200086</v>
      </c>
      <c r="R48" s="1"/>
      <c r="S48" s="24">
        <v>0.47575187026616927</v>
      </c>
      <c r="U48" s="24">
        <v>0.53</v>
      </c>
      <c r="V48" s="25"/>
      <c r="W48" s="24">
        <v>0.46</v>
      </c>
      <c r="X48" s="25"/>
      <c r="Y48" s="24">
        <v>0.28000000000000003</v>
      </c>
      <c r="AA48" s="24">
        <v>0.51</v>
      </c>
      <c r="AC48" s="24">
        <v>0.41</v>
      </c>
      <c r="AE48" s="24">
        <v>0.49</v>
      </c>
      <c r="AG48" s="24">
        <v>0.42</v>
      </c>
      <c r="AI48" s="24">
        <v>0.59</v>
      </c>
      <c r="AK48" s="24">
        <v>0.34</v>
      </c>
      <c r="AM48" s="24">
        <v>0.68</v>
      </c>
      <c r="AO48" s="24">
        <v>0.61</v>
      </c>
      <c r="AQ48" s="24">
        <v>0.95</v>
      </c>
      <c r="AR48" s="25"/>
      <c r="AS48" s="24">
        <v>1.18</v>
      </c>
      <c r="AT48" s="25"/>
      <c r="AU48" s="24">
        <v>1.33</v>
      </c>
      <c r="AV48" s="25"/>
      <c r="AW48" s="24">
        <v>1.31</v>
      </c>
      <c r="AX48" s="25"/>
      <c r="AY48" s="24">
        <v>1.03</v>
      </c>
      <c r="AZ48" s="25"/>
      <c r="BA48" s="24">
        <v>1.57</v>
      </c>
      <c r="BB48" s="25"/>
      <c r="BC48" s="24">
        <v>1.5</v>
      </c>
      <c r="BD48" s="25"/>
      <c r="BE48" s="24">
        <v>1.72</v>
      </c>
      <c r="BF48" s="25"/>
      <c r="BG48" s="55">
        <v>1.59</v>
      </c>
      <c r="BH48" s="59"/>
      <c r="BI48" s="55">
        <v>1.73</v>
      </c>
      <c r="BJ48" s="59"/>
      <c r="BK48" s="55">
        <v>1.92</v>
      </c>
      <c r="BL48" s="59"/>
      <c r="BM48" s="55">
        <v>1.92</v>
      </c>
      <c r="BN48" s="59"/>
      <c r="BO48" s="55">
        <v>1.92</v>
      </c>
      <c r="BP48" s="59"/>
      <c r="BQ48" s="55">
        <v>2.1800000000000002</v>
      </c>
      <c r="BR48" s="59"/>
      <c r="BS48" s="55">
        <v>2.13</v>
      </c>
      <c r="BT48" s="59"/>
      <c r="BU48" s="55">
        <v>2.42</v>
      </c>
      <c r="BV48" s="59"/>
      <c r="BW48" s="55">
        <v>2.4900000000000002</v>
      </c>
      <c r="BX48" s="59"/>
      <c r="BY48" s="55">
        <v>2.57</v>
      </c>
      <c r="BZ48" s="59"/>
      <c r="CA48" s="55">
        <v>2.75</v>
      </c>
      <c r="CB48" s="59"/>
      <c r="CC48" s="55">
        <v>2.81</v>
      </c>
      <c r="CD48" s="59"/>
      <c r="CE48" s="55">
        <v>2.12</v>
      </c>
      <c r="CF48" s="59"/>
      <c r="CG48" s="55">
        <v>3.06</v>
      </c>
      <c r="CH48" s="59"/>
      <c r="CI48" s="55">
        <v>3.38</v>
      </c>
      <c r="CJ48" s="59"/>
      <c r="CK48" s="55">
        <v>3.46</v>
      </c>
      <c r="CL48" s="59"/>
      <c r="CM48" s="55">
        <v>3.42</v>
      </c>
      <c r="CN48" s="59"/>
      <c r="CO48" s="55">
        <v>3.54</v>
      </c>
      <c r="CP48" s="59"/>
      <c r="CQ48" s="55">
        <v>3.53</v>
      </c>
      <c r="CR48" s="59"/>
      <c r="CS48" s="55">
        <v>3.86</v>
      </c>
      <c r="CT48" s="59"/>
      <c r="CU48" s="55">
        <v>3.64</v>
      </c>
      <c r="CV48" s="59"/>
      <c r="CW48" s="55">
        <v>4.17</v>
      </c>
      <c r="CX48" s="59"/>
      <c r="CY48" s="55">
        <v>4.22</v>
      </c>
      <c r="CZ48" s="59"/>
      <c r="DA48" s="55">
        <v>4.3499999999999996</v>
      </c>
      <c r="DB48" s="59"/>
      <c r="DC48" s="55">
        <v>4.7300000000000004</v>
      </c>
      <c r="DD48" s="59"/>
      <c r="DE48" s="55">
        <v>5.09</v>
      </c>
      <c r="DF48" s="59"/>
      <c r="DG48" s="55">
        <v>5.19</v>
      </c>
      <c r="DH48" s="59"/>
      <c r="DI48" s="55">
        <v>9.1300000000000008</v>
      </c>
      <c r="DJ48" s="59"/>
      <c r="DK48" s="55">
        <v>6.18</v>
      </c>
      <c r="DL48" s="59"/>
      <c r="DM48" s="55">
        <v>7.76</v>
      </c>
      <c r="DO48" s="55">
        <v>7.76</v>
      </c>
      <c r="DQ48" s="55">
        <v>7.82</v>
      </c>
      <c r="DS48" s="55">
        <v>8.67</v>
      </c>
      <c r="DU48" s="55">
        <v>8.68</v>
      </c>
      <c r="DW48" s="55">
        <v>8.73</v>
      </c>
      <c r="DY48" s="55">
        <v>8.6300000000000008</v>
      </c>
      <c r="EA48" s="55">
        <v>-4.6100000000000003</v>
      </c>
      <c r="EC48" s="55">
        <v>5.4</v>
      </c>
      <c r="EE48" s="55">
        <v>13.57</v>
      </c>
      <c r="EG48" s="55">
        <v>9.4700000000000006</v>
      </c>
      <c r="EI48" s="55">
        <v>11.85</v>
      </c>
      <c r="EK48" s="55">
        <v>17.190000000000001</v>
      </c>
      <c r="EL48" s="59"/>
      <c r="EM48" s="55">
        <v>15.83</v>
      </c>
      <c r="EO48" s="55">
        <v>14.77</v>
      </c>
      <c r="EQ48" s="55">
        <v>15.02</v>
      </c>
      <c r="ES48" s="55">
        <v>7.99</v>
      </c>
      <c r="EU48" s="55">
        <v>6.53</v>
      </c>
      <c r="EW48" s="55">
        <v>9.59</v>
      </c>
      <c r="EX48" s="59"/>
      <c r="EY48" s="55">
        <f>+(EY43*1000000)/EY56</f>
        <v>7.6200734023673702</v>
      </c>
      <c r="EZ48" s="59"/>
      <c r="FA48" s="55">
        <f>+(FA43*1000000)/FA56</f>
        <v>1.7011578984876194</v>
      </c>
      <c r="FB48" s="59"/>
      <c r="FC48" s="55">
        <f>+(FC43*1000000)/FC56</f>
        <v>5.4742083216162341</v>
      </c>
      <c r="FD48" s="59"/>
      <c r="FE48" s="55">
        <f>+(FE43*1000000)/FE56</f>
        <v>7.326456900395252</v>
      </c>
      <c r="FF48" s="59"/>
      <c r="FG48" s="55">
        <f>(FG43*1000000)/FG56</f>
        <v>5.1517734078596451</v>
      </c>
      <c r="FH48" s="59"/>
      <c r="FI48" s="55">
        <f>(FI43*1000000)/FI56</f>
        <v>-3.8348259843900565</v>
      </c>
      <c r="FJ48" s="59"/>
      <c r="FK48" s="55">
        <f>(FK43*1000000)/FK56</f>
        <v>6.4197166770471181</v>
      </c>
      <c r="FL48" s="59"/>
      <c r="FM48" s="55">
        <f>(FM43*1000000)/FM56</f>
        <v>12.393729278851399</v>
      </c>
      <c r="FN48" s="59"/>
      <c r="FO48" s="55">
        <f>(FO43*1000000)/FO56</f>
        <v>8.7916435882576423</v>
      </c>
      <c r="FQ48" s="55">
        <f>(FQ43*1000000)/FQ56</f>
        <v>7.5513965850061746</v>
      </c>
      <c r="FS48" s="55">
        <f>(FS43*1000000)/FS56</f>
        <v>9.6192937784772585</v>
      </c>
      <c r="FU48" s="55">
        <f>(FU43*1000000)/FU56</f>
        <v>11.184169816034158</v>
      </c>
      <c r="FW48" s="55">
        <f>(FW43*1000000)/FW56</f>
        <v>12.644342666900435</v>
      </c>
      <c r="FX48" s="105"/>
      <c r="FY48" s="117"/>
    </row>
    <row r="49" spans="1:181" ht="16.5" thickTop="1" thickBot="1" x14ac:dyDescent="0.3">
      <c r="A49" s="13" t="s">
        <v>58</v>
      </c>
      <c r="B49" s="1"/>
      <c r="C49" s="98">
        <v>0.28351963211566555</v>
      </c>
      <c r="D49" s="1"/>
      <c r="E49" s="24">
        <v>0.41475592232145092</v>
      </c>
      <c r="F49" s="1"/>
      <c r="G49" s="24">
        <v>0.34850376141777845</v>
      </c>
      <c r="H49" s="1"/>
      <c r="I49" s="24">
        <v>0.35282251041563617</v>
      </c>
      <c r="J49" s="1"/>
      <c r="K49" s="24">
        <v>0.39825343288300585</v>
      </c>
      <c r="L49" s="1"/>
      <c r="M49" s="24">
        <v>0.4365301360408424</v>
      </c>
      <c r="N49" s="1"/>
      <c r="O49" s="24">
        <v>0.37504347538711019</v>
      </c>
      <c r="P49" s="1"/>
      <c r="Q49" s="24">
        <v>0.64571057839704138</v>
      </c>
      <c r="R49" s="1"/>
      <c r="S49" s="24">
        <v>0.44541131677307338</v>
      </c>
      <c r="U49" s="24">
        <v>0.5</v>
      </c>
      <c r="V49" s="25"/>
      <c r="W49" s="24">
        <v>0.44</v>
      </c>
      <c r="X49" s="25"/>
      <c r="Y49" s="24">
        <v>0.27</v>
      </c>
      <c r="AA49" s="24">
        <v>0.49</v>
      </c>
      <c r="AC49" s="24">
        <v>0.39</v>
      </c>
      <c r="AE49" s="24">
        <v>0.47</v>
      </c>
      <c r="AG49" s="24">
        <v>0.4</v>
      </c>
      <c r="AI49" s="24">
        <v>0.56999999999999995</v>
      </c>
      <c r="AK49" s="24">
        <v>0.33</v>
      </c>
      <c r="AM49" s="24">
        <v>0.67</v>
      </c>
      <c r="AO49" s="24">
        <v>0.6</v>
      </c>
      <c r="AQ49" s="24">
        <v>0.93</v>
      </c>
      <c r="AR49" s="25"/>
      <c r="AS49" s="24">
        <v>1.1499999999999999</v>
      </c>
      <c r="AT49" s="25"/>
      <c r="AU49" s="24">
        <v>1.29</v>
      </c>
      <c r="AV49" s="25"/>
      <c r="AW49" s="24">
        <v>1.27</v>
      </c>
      <c r="AX49" s="25"/>
      <c r="AY49" s="24">
        <v>1.01</v>
      </c>
      <c r="AZ49" s="25"/>
      <c r="BA49" s="24">
        <v>1.55</v>
      </c>
      <c r="BB49" s="25"/>
      <c r="BC49" s="24">
        <v>1.48</v>
      </c>
      <c r="BD49" s="25"/>
      <c r="BE49" s="24">
        <v>1.69</v>
      </c>
      <c r="BF49" s="25"/>
      <c r="BG49" s="55">
        <v>1.57</v>
      </c>
      <c r="BH49" s="59"/>
      <c r="BI49" s="55">
        <v>1.72</v>
      </c>
      <c r="BJ49" s="59"/>
      <c r="BK49" s="55">
        <v>1.91</v>
      </c>
      <c r="BL49" s="59"/>
      <c r="BM49" s="55">
        <v>1.91</v>
      </c>
      <c r="BN49" s="59"/>
      <c r="BO49" s="55">
        <v>1.92</v>
      </c>
      <c r="BP49" s="59"/>
      <c r="BQ49" s="55">
        <v>2.1800000000000002</v>
      </c>
      <c r="BR49" s="59"/>
      <c r="BS49" s="55">
        <v>2.12</v>
      </c>
      <c r="BT49" s="59"/>
      <c r="BU49" s="55">
        <v>2.4</v>
      </c>
      <c r="BV49" s="59"/>
      <c r="BW49" s="55">
        <v>2.48</v>
      </c>
      <c r="BX49" s="59"/>
      <c r="BY49" s="55">
        <v>2.56</v>
      </c>
      <c r="BZ49" s="59"/>
      <c r="CA49" s="55">
        <v>2.75</v>
      </c>
      <c r="CB49" s="59"/>
      <c r="CC49" s="55">
        <v>2.8</v>
      </c>
      <c r="CD49" s="59"/>
      <c r="CE49" s="55">
        <v>2.12</v>
      </c>
      <c r="CF49" s="59"/>
      <c r="CG49" s="55">
        <v>3.06</v>
      </c>
      <c r="CH49" s="59"/>
      <c r="CI49" s="55">
        <v>3.38</v>
      </c>
      <c r="CJ49" s="59"/>
      <c r="CK49" s="55">
        <v>3.45</v>
      </c>
      <c r="CL49" s="59"/>
      <c r="CM49" s="55">
        <v>3.41</v>
      </c>
      <c r="CN49" s="59"/>
      <c r="CO49" s="55">
        <v>3.54</v>
      </c>
      <c r="CP49" s="59"/>
      <c r="CQ49" s="55">
        <v>3.53</v>
      </c>
      <c r="CR49" s="59"/>
      <c r="CS49" s="55">
        <v>3.84</v>
      </c>
      <c r="CT49" s="59"/>
      <c r="CU49" s="55">
        <v>3.63</v>
      </c>
      <c r="CV49" s="59"/>
      <c r="CW49" s="55">
        <v>4.17</v>
      </c>
      <c r="CX49" s="59"/>
      <c r="CY49" s="55">
        <v>4.21</v>
      </c>
      <c r="CZ49" s="59"/>
      <c r="DA49" s="55">
        <v>4.33</v>
      </c>
      <c r="DB49" s="59"/>
      <c r="DC49" s="55">
        <v>4.72</v>
      </c>
      <c r="DD49" s="59"/>
      <c r="DE49" s="55">
        <v>5.09</v>
      </c>
      <c r="DF49" s="59"/>
      <c r="DG49" s="55">
        <v>5.19</v>
      </c>
      <c r="DH49" s="59"/>
      <c r="DI49" s="55">
        <v>9.1</v>
      </c>
      <c r="DJ49" s="59"/>
      <c r="DK49" s="55">
        <v>6.17</v>
      </c>
      <c r="DL49" s="59"/>
      <c r="DM49" s="55">
        <v>7.75</v>
      </c>
      <c r="DO49" s="55">
        <v>7.75</v>
      </c>
      <c r="DQ49" s="55">
        <v>7.79</v>
      </c>
      <c r="DS49" s="55">
        <v>8.65</v>
      </c>
      <c r="DU49" s="55">
        <v>8.68</v>
      </c>
      <c r="DW49" s="55">
        <v>8.73</v>
      </c>
      <c r="DY49" s="55">
        <v>8.6</v>
      </c>
      <c r="EA49" s="55">
        <v>-4.6100000000000003</v>
      </c>
      <c r="EC49" s="55">
        <v>5.4</v>
      </c>
      <c r="EE49" s="55">
        <v>13.56</v>
      </c>
      <c r="EG49" s="55">
        <v>9.43</v>
      </c>
      <c r="EI49" s="55">
        <v>11.82</v>
      </c>
      <c r="EK49" s="55">
        <v>17.18</v>
      </c>
      <c r="EL49" s="59"/>
      <c r="EM49" s="55">
        <v>15.79</v>
      </c>
      <c r="EO49" s="55">
        <v>14.6</v>
      </c>
      <c r="EQ49" s="55">
        <v>14.94</v>
      </c>
      <c r="ES49" s="55">
        <v>7.94</v>
      </c>
      <c r="EU49" s="55">
        <v>6.49</v>
      </c>
      <c r="EW49" s="55">
        <v>9.58</v>
      </c>
      <c r="EX49" s="59"/>
      <c r="EY49" s="55">
        <f>+(EY43*1000000)/EY57</f>
        <v>7.6109228905657922</v>
      </c>
      <c r="EZ49" s="59"/>
      <c r="FA49" s="55">
        <f>+(FA43*1000000)/FA57</f>
        <v>1.6946615337251794</v>
      </c>
      <c r="FB49" s="59"/>
      <c r="FC49" s="55">
        <f>+(FC43*1000000)/FC57</f>
        <v>5.4295985824146342</v>
      </c>
      <c r="FD49" s="59"/>
      <c r="FE49" s="55">
        <f>+(FE43*1000000)/FE57</f>
        <v>7.2913204230741924</v>
      </c>
      <c r="FF49" s="59"/>
      <c r="FG49" s="55">
        <f>(FG43*1000000)/FG57</f>
        <v>5.0843990473591552</v>
      </c>
      <c r="FH49" s="59"/>
      <c r="FI49" s="55">
        <f>(FI43*1000000)/FI57</f>
        <v>-3.8348259843900565</v>
      </c>
      <c r="FJ49" s="59"/>
      <c r="FK49" s="55">
        <f>(FK43*1000000)/FK57</f>
        <v>6.3470875848953252</v>
      </c>
      <c r="FL49" s="59"/>
      <c r="FM49" s="55">
        <f>(FM43*1000000)/FM57</f>
        <v>12.261795055760087</v>
      </c>
      <c r="FN49" s="59"/>
      <c r="FO49" s="55">
        <f>(FO43*1000000)/FO57</f>
        <v>8.6567423318609027</v>
      </c>
      <c r="FQ49" s="55">
        <f>(FQ43*1000000)/FQ57</f>
        <v>7.4246964603141903</v>
      </c>
      <c r="FS49" s="55">
        <f>(FS43*1000000)/FS57</f>
        <v>9.4310603867658607</v>
      </c>
      <c r="FU49" s="55">
        <f>(FU43*1000000)/FU57</f>
        <v>10.987313705367978</v>
      </c>
      <c r="FW49" s="55">
        <f>(FW43*1000000)/FW57</f>
        <v>12.39718801102455</v>
      </c>
      <c r="FX49" s="105"/>
      <c r="FY49" s="117"/>
    </row>
    <row r="50" spans="1:181" ht="15.75" thickTop="1" x14ac:dyDescent="0.25">
      <c r="A50" s="16"/>
      <c r="B50" s="1"/>
      <c r="C50" s="96"/>
      <c r="D50" s="1"/>
      <c r="E50" s="14"/>
      <c r="F50" s="1"/>
      <c r="G50" s="14"/>
      <c r="H50" s="1"/>
      <c r="I50" s="14"/>
      <c r="J50" s="1"/>
      <c r="K50" s="14"/>
      <c r="L50" s="1"/>
      <c r="M50" s="14"/>
      <c r="N50" s="1"/>
      <c r="O50" s="14"/>
      <c r="P50" s="1"/>
      <c r="Q50" s="14"/>
      <c r="R50" s="1"/>
      <c r="S50" s="14"/>
      <c r="U50" s="25"/>
      <c r="V50" s="25"/>
      <c r="W50" s="25"/>
      <c r="X50" s="25"/>
      <c r="Y50" s="25"/>
      <c r="CK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O50" s="48"/>
      <c r="DQ50" s="48"/>
      <c r="DS50" s="48"/>
      <c r="DU50" s="48"/>
      <c r="DW50" s="48"/>
      <c r="DY50" s="48"/>
      <c r="EA50" s="48"/>
      <c r="EC50" s="48"/>
      <c r="EE50" s="48"/>
      <c r="EG50" s="48"/>
      <c r="EI50" s="48"/>
      <c r="EK50" s="48"/>
      <c r="EL50" s="48"/>
      <c r="EM50" s="48"/>
      <c r="EO50" s="48"/>
      <c r="EQ50" s="48"/>
      <c r="ES50" s="48"/>
      <c r="EU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Q50" s="48"/>
      <c r="FS50" s="48"/>
      <c r="FU50" s="48"/>
      <c r="FW50" s="48"/>
      <c r="FX50" s="105"/>
      <c r="FY50" s="117"/>
    </row>
    <row r="51" spans="1:181" ht="15" x14ac:dyDescent="0.25">
      <c r="A51" s="16" t="s">
        <v>80</v>
      </c>
      <c r="B51" s="1"/>
      <c r="C51" s="96"/>
      <c r="D51" s="1"/>
      <c r="E51" s="14"/>
      <c r="F51" s="1"/>
      <c r="G51" s="14"/>
      <c r="H51" s="1"/>
      <c r="I51" s="14"/>
      <c r="J51" s="1"/>
      <c r="K51" s="14"/>
      <c r="L51" s="1"/>
      <c r="M51" s="14"/>
      <c r="N51" s="1"/>
      <c r="O51" s="14"/>
      <c r="P51" s="1"/>
      <c r="Q51" s="14"/>
      <c r="R51" s="1"/>
      <c r="S51" s="14"/>
      <c r="U51" s="25"/>
      <c r="V51" s="25"/>
      <c r="W51" s="25"/>
      <c r="X51" s="25"/>
      <c r="Y51" s="25"/>
      <c r="CK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O51" s="48"/>
      <c r="DQ51" s="48"/>
      <c r="DS51" s="48"/>
      <c r="DU51" s="48"/>
      <c r="DW51" s="48"/>
      <c r="DY51" s="48"/>
      <c r="EA51" s="48"/>
      <c r="EC51" s="48"/>
      <c r="EE51" s="48"/>
      <c r="EG51" s="48"/>
      <c r="EI51" s="48"/>
      <c r="EK51" s="48"/>
      <c r="EL51" s="48"/>
      <c r="EM51" s="48"/>
      <c r="EO51" s="48"/>
      <c r="EQ51" s="48"/>
      <c r="ES51" s="48"/>
      <c r="EU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Q51" s="48"/>
      <c r="FS51" s="48"/>
      <c r="FU51" s="48"/>
      <c r="FW51" s="48"/>
      <c r="FX51" s="105"/>
      <c r="FY51" s="117"/>
    </row>
    <row r="52" spans="1:181" ht="15.75" thickBot="1" x14ac:dyDescent="0.3">
      <c r="A52" s="13" t="s">
        <v>57</v>
      </c>
      <c r="B52" s="1"/>
      <c r="C52" s="98">
        <v>0.29455891555274089</v>
      </c>
      <c r="D52" s="1"/>
      <c r="E52" s="24">
        <v>0.43299849662289969</v>
      </c>
      <c r="F52" s="1"/>
      <c r="G52" s="24">
        <v>0.36</v>
      </c>
      <c r="H52" s="1"/>
      <c r="I52" s="24">
        <v>0.36456314753549823</v>
      </c>
      <c r="J52" s="1"/>
      <c r="K52" s="24">
        <v>0.42086208761308025</v>
      </c>
      <c r="L52" s="1"/>
      <c r="M52" s="24">
        <v>0.44853530785763729</v>
      </c>
      <c r="N52" s="1"/>
      <c r="O52" s="24">
        <v>0.37679612274655716</v>
      </c>
      <c r="P52" s="1"/>
      <c r="Q52" s="24">
        <v>0.59729078192209983</v>
      </c>
      <c r="R52" s="1"/>
      <c r="S52" s="24">
        <v>0.47597318880789918</v>
      </c>
      <c r="U52" s="24">
        <v>0.54</v>
      </c>
      <c r="V52" s="25"/>
      <c r="W52" s="24">
        <v>0.47</v>
      </c>
      <c r="X52" s="25"/>
      <c r="Y52" s="24">
        <v>0.28000000000000003</v>
      </c>
      <c r="AA52" s="24">
        <v>0.51</v>
      </c>
      <c r="AC52" s="24">
        <v>0.41</v>
      </c>
      <c r="AE52" s="24">
        <v>0.45</v>
      </c>
      <c r="AG52" s="24">
        <v>0.41</v>
      </c>
      <c r="AI52" s="24">
        <v>0.57999999999999996</v>
      </c>
      <c r="AK52" s="24">
        <v>0.34</v>
      </c>
      <c r="AM52" s="24">
        <v>0.67</v>
      </c>
      <c r="AO52" s="24">
        <v>0.62</v>
      </c>
      <c r="AQ52" s="24">
        <v>0.95</v>
      </c>
      <c r="AR52" s="25"/>
      <c r="AS52" s="24">
        <v>1.18</v>
      </c>
      <c r="AT52" s="25"/>
      <c r="AU52" s="24">
        <v>1.33</v>
      </c>
      <c r="AV52" s="25"/>
      <c r="AW52" s="24">
        <v>1.3</v>
      </c>
      <c r="AX52" s="25"/>
      <c r="AY52" s="24">
        <v>1.03</v>
      </c>
      <c r="AZ52" s="25"/>
      <c r="BA52" s="24">
        <v>1.57</v>
      </c>
      <c r="BB52" s="25"/>
      <c r="BC52" s="24">
        <v>1.5</v>
      </c>
      <c r="BD52" s="25"/>
      <c r="BE52" s="24">
        <v>1.72</v>
      </c>
      <c r="BF52" s="25"/>
      <c r="BG52" s="55">
        <v>1.59</v>
      </c>
      <c r="BH52" s="59"/>
      <c r="BI52" s="55">
        <v>1.73</v>
      </c>
      <c r="BJ52" s="59"/>
      <c r="BK52" s="55">
        <v>1.92</v>
      </c>
      <c r="BL52" s="59"/>
      <c r="BM52" s="55">
        <v>1.92</v>
      </c>
      <c r="BN52" s="59"/>
      <c r="BO52" s="55">
        <v>1.92</v>
      </c>
      <c r="BP52" s="59"/>
      <c r="BQ52" s="55">
        <v>2.1800000000000002</v>
      </c>
      <c r="BR52" s="59"/>
      <c r="BS52" s="55">
        <v>2.13</v>
      </c>
      <c r="BT52" s="59"/>
      <c r="BU52" s="55">
        <v>2.42</v>
      </c>
      <c r="BV52" s="59"/>
      <c r="BW52" s="55">
        <v>2.4900000000000002</v>
      </c>
      <c r="BX52" s="59"/>
      <c r="BY52" s="55">
        <v>2.57</v>
      </c>
      <c r="BZ52" s="59"/>
      <c r="CA52" s="55">
        <v>2.75</v>
      </c>
      <c r="CB52" s="59"/>
      <c r="CC52" s="55">
        <v>2.81</v>
      </c>
      <c r="CD52" s="59"/>
      <c r="CE52" s="55">
        <v>2.12</v>
      </c>
      <c r="CF52" s="59"/>
      <c r="CG52" s="55">
        <v>3.06</v>
      </c>
      <c r="CH52" s="59"/>
      <c r="CI52" s="55">
        <v>3.38</v>
      </c>
      <c r="CJ52" s="59"/>
      <c r="CK52" s="55">
        <v>3.46</v>
      </c>
      <c r="CL52" s="59"/>
      <c r="CM52" s="55">
        <v>3.42</v>
      </c>
      <c r="CN52" s="59"/>
      <c r="CO52" s="55">
        <v>3.54</v>
      </c>
      <c r="CP52" s="59"/>
      <c r="CQ52" s="55">
        <v>3.53</v>
      </c>
      <c r="CR52" s="59"/>
      <c r="CS52" s="55">
        <v>3.86</v>
      </c>
      <c r="CT52" s="59"/>
      <c r="CU52" s="55">
        <f>CU48</f>
        <v>3.64</v>
      </c>
      <c r="CV52" s="59"/>
      <c r="CW52" s="55">
        <f>CW48</f>
        <v>4.17</v>
      </c>
      <c r="CX52" s="59"/>
      <c r="CY52" s="55">
        <v>4.22</v>
      </c>
      <c r="CZ52" s="59"/>
      <c r="DA52" s="55">
        <v>4.3499999999999996</v>
      </c>
      <c r="DB52" s="59"/>
      <c r="DC52" s="55">
        <v>4.7300000000000004</v>
      </c>
      <c r="DD52" s="59"/>
      <c r="DE52" s="55">
        <v>5.09</v>
      </c>
      <c r="DF52" s="59"/>
      <c r="DG52" s="55">
        <v>5.19</v>
      </c>
      <c r="DH52" s="59"/>
      <c r="DI52" s="55">
        <v>9.1300000000000008</v>
      </c>
      <c r="DJ52" s="59"/>
      <c r="DK52" s="55">
        <f>DK48</f>
        <v>6.18</v>
      </c>
      <c r="DL52" s="59"/>
      <c r="DM52" s="55">
        <f>DM48</f>
        <v>7.76</v>
      </c>
      <c r="DO52" s="55">
        <f>DO48</f>
        <v>7.76</v>
      </c>
      <c r="DQ52" s="55">
        <v>7.82</v>
      </c>
      <c r="DS52" s="55">
        <f>DS48</f>
        <v>8.67</v>
      </c>
      <c r="DU52" s="55">
        <f>DU48</f>
        <v>8.68</v>
      </c>
      <c r="DW52" s="55">
        <f>DW48</f>
        <v>8.73</v>
      </c>
      <c r="DY52" s="55">
        <f>DY48</f>
        <v>8.6300000000000008</v>
      </c>
      <c r="EA52" s="55">
        <v>-4.6100000000000003</v>
      </c>
      <c r="EC52" s="55">
        <v>5.4</v>
      </c>
      <c r="EE52" s="55">
        <v>13.57</v>
      </c>
      <c r="EG52" s="55">
        <v>9.4700000000000006</v>
      </c>
      <c r="EI52" s="55">
        <v>11.85</v>
      </c>
      <c r="EK52" s="55">
        <v>17.190000000000001</v>
      </c>
      <c r="EL52" s="59"/>
      <c r="EM52" s="55">
        <v>15.83</v>
      </c>
      <c r="EO52" s="55">
        <v>14.77</v>
      </c>
      <c r="EQ52" s="55">
        <v>15.02</v>
      </c>
      <c r="ES52" s="55">
        <v>7.99</v>
      </c>
      <c r="EU52" s="55">
        <v>6.53</v>
      </c>
      <c r="EW52" s="55">
        <v>9.59</v>
      </c>
      <c r="EX52" s="59"/>
      <c r="EY52" s="55">
        <f>+(EY35*1000000)/EY56</f>
        <v>7.6200734023673702</v>
      </c>
      <c r="EZ52" s="59"/>
      <c r="FA52" s="55">
        <f>+(FA35*1000000)/FA56</f>
        <v>1.7011578984876194</v>
      </c>
      <c r="FB52" s="59"/>
      <c r="FC52" s="55">
        <f>+(FC35*1000000)/FC56</f>
        <v>5.4742083216162341</v>
      </c>
      <c r="FD52" s="59"/>
      <c r="FE52" s="55">
        <f>+(FE35*1000000)/FE56</f>
        <v>7.326456900395252</v>
      </c>
      <c r="FF52" s="59"/>
      <c r="FG52" s="55">
        <f>(FG35*1000000)/FG56</f>
        <v>5.1517734078596451</v>
      </c>
      <c r="FH52" s="59"/>
      <c r="FI52" s="55">
        <f>(FI35*1000000)/FI56</f>
        <v>-3.8348259843900565</v>
      </c>
      <c r="FJ52" s="59"/>
      <c r="FK52" s="55">
        <f>(FK35*1000000)/FK56</f>
        <v>6.4197166770471181</v>
      </c>
      <c r="FL52" s="59"/>
      <c r="FM52" s="55">
        <f>(FM35*1000000)/FM56</f>
        <v>12.393729278851399</v>
      </c>
      <c r="FN52" s="59"/>
      <c r="FO52" s="55">
        <f>(FO43*1000000)/FO56</f>
        <v>8.7916435882576423</v>
      </c>
      <c r="FQ52" s="55">
        <f>(FQ43*1000000)/FQ56</f>
        <v>7.5513965850061746</v>
      </c>
      <c r="FS52" s="55">
        <f>(FS35*1000000)/FS56</f>
        <v>9.6192937784772585</v>
      </c>
      <c r="FU52" s="55">
        <f>(FU35*1000000)/FU56</f>
        <v>11.184169816034158</v>
      </c>
      <c r="FW52" s="55">
        <f>(FW35*1000000)/FW56</f>
        <v>12.644342666900435</v>
      </c>
      <c r="FX52" s="105"/>
      <c r="FY52" s="117"/>
    </row>
    <row r="53" spans="1:181" ht="16.5" thickTop="1" thickBot="1" x14ac:dyDescent="0.3">
      <c r="A53" s="13" t="s">
        <v>58</v>
      </c>
      <c r="B53" s="1"/>
      <c r="C53" s="98">
        <v>0.27801669940832563</v>
      </c>
      <c r="D53" s="1"/>
      <c r="E53" s="24">
        <v>0.4102886513835452</v>
      </c>
      <c r="F53" s="1"/>
      <c r="G53" s="24">
        <v>0.34481576169992262</v>
      </c>
      <c r="H53" s="1"/>
      <c r="I53" s="24">
        <v>0.34005432306376709</v>
      </c>
      <c r="J53" s="1"/>
      <c r="K53" s="24">
        <v>0.39359016244578604</v>
      </c>
      <c r="L53" s="1"/>
      <c r="M53" s="24">
        <v>0.42501083965789638</v>
      </c>
      <c r="N53" s="1"/>
      <c r="O53" s="24">
        <v>0.35846796205117171</v>
      </c>
      <c r="P53" s="1"/>
      <c r="Q53" s="24">
        <v>0.56576424093702737</v>
      </c>
      <c r="R53" s="1"/>
      <c r="S53" s="24">
        <v>0.44561852096765292</v>
      </c>
      <c r="U53" s="24">
        <v>0.5</v>
      </c>
      <c r="V53" s="25"/>
      <c r="W53" s="24">
        <v>0.44</v>
      </c>
      <c r="X53" s="25"/>
      <c r="Y53" s="24">
        <v>0.27</v>
      </c>
      <c r="AA53" s="24">
        <v>0.49</v>
      </c>
      <c r="AC53" s="24">
        <v>0.4</v>
      </c>
      <c r="AE53" s="24">
        <v>0.43</v>
      </c>
      <c r="AG53" s="24">
        <v>0.4</v>
      </c>
      <c r="AI53" s="24">
        <v>0.56999999999999995</v>
      </c>
      <c r="AK53" s="24">
        <v>0.33</v>
      </c>
      <c r="AM53" s="24">
        <v>0.66</v>
      </c>
      <c r="AO53" s="24">
        <v>0.6</v>
      </c>
      <c r="AQ53" s="24">
        <v>0.93</v>
      </c>
      <c r="AR53" s="25"/>
      <c r="AS53" s="24">
        <v>1.1499999999999999</v>
      </c>
      <c r="AT53" s="25"/>
      <c r="AU53" s="24">
        <v>1.29</v>
      </c>
      <c r="AV53" s="25"/>
      <c r="AW53" s="24">
        <v>1.26</v>
      </c>
      <c r="AX53" s="25"/>
      <c r="AY53" s="24">
        <v>1.01</v>
      </c>
      <c r="AZ53" s="25"/>
      <c r="BA53" s="24">
        <v>1.55</v>
      </c>
      <c r="BB53" s="25"/>
      <c r="BC53" s="24">
        <v>1.48</v>
      </c>
      <c r="BD53" s="25"/>
      <c r="BE53" s="24">
        <v>1.69</v>
      </c>
      <c r="BF53" s="25"/>
      <c r="BG53" s="55">
        <v>1.57</v>
      </c>
      <c r="BH53" s="59"/>
      <c r="BI53" s="55">
        <v>1.72</v>
      </c>
      <c r="BJ53" s="59"/>
      <c r="BK53" s="55">
        <v>1.91</v>
      </c>
      <c r="BL53" s="59"/>
      <c r="BM53" s="55">
        <v>1.91</v>
      </c>
      <c r="BN53" s="59"/>
      <c r="BO53" s="55">
        <v>1.92</v>
      </c>
      <c r="BP53" s="59"/>
      <c r="BQ53" s="55">
        <v>2.1800000000000002</v>
      </c>
      <c r="BR53" s="59"/>
      <c r="BS53" s="55">
        <v>2.12</v>
      </c>
      <c r="BT53" s="59"/>
      <c r="BU53" s="55">
        <v>2.4</v>
      </c>
      <c r="BV53" s="59"/>
      <c r="BW53" s="55">
        <v>2.48</v>
      </c>
      <c r="BX53" s="59"/>
      <c r="BY53" s="55">
        <v>2.56</v>
      </c>
      <c r="BZ53" s="59"/>
      <c r="CA53" s="55">
        <v>2.75</v>
      </c>
      <c r="CB53" s="59"/>
      <c r="CC53" s="55">
        <v>2.8</v>
      </c>
      <c r="CD53" s="59"/>
      <c r="CE53" s="55">
        <v>2.12</v>
      </c>
      <c r="CF53" s="59"/>
      <c r="CG53" s="55">
        <v>3.06</v>
      </c>
      <c r="CH53" s="59"/>
      <c r="CI53" s="55">
        <v>3.38</v>
      </c>
      <c r="CJ53" s="59"/>
      <c r="CK53" s="55">
        <v>3.45</v>
      </c>
      <c r="CL53" s="59"/>
      <c r="CM53" s="55">
        <v>3.41</v>
      </c>
      <c r="CN53" s="59"/>
      <c r="CO53" s="55">
        <v>3.54</v>
      </c>
      <c r="CP53" s="59"/>
      <c r="CQ53" s="55">
        <v>3.53</v>
      </c>
      <c r="CR53" s="59"/>
      <c r="CS53" s="55">
        <v>3.84</v>
      </c>
      <c r="CT53" s="59"/>
      <c r="CU53" s="55">
        <f>CU49</f>
        <v>3.63</v>
      </c>
      <c r="CV53" s="59"/>
      <c r="CW53" s="55">
        <f>CW49</f>
        <v>4.17</v>
      </c>
      <c r="CX53" s="59"/>
      <c r="CY53" s="55">
        <v>4.21</v>
      </c>
      <c r="CZ53" s="59"/>
      <c r="DA53" s="55">
        <v>4.33</v>
      </c>
      <c r="DB53" s="59"/>
      <c r="DC53" s="55">
        <v>4.72</v>
      </c>
      <c r="DD53" s="59"/>
      <c r="DE53" s="55">
        <v>5.09</v>
      </c>
      <c r="DF53" s="59"/>
      <c r="DG53" s="55">
        <v>5.19</v>
      </c>
      <c r="DH53" s="59"/>
      <c r="DI53" s="55">
        <v>9.1</v>
      </c>
      <c r="DJ53" s="59"/>
      <c r="DK53" s="55">
        <f>DK49</f>
        <v>6.17</v>
      </c>
      <c r="DL53" s="59"/>
      <c r="DM53" s="55">
        <f>DM49</f>
        <v>7.75</v>
      </c>
      <c r="DO53" s="55">
        <f>DO49</f>
        <v>7.75</v>
      </c>
      <c r="DQ53" s="55">
        <v>7.79</v>
      </c>
      <c r="DS53" s="55">
        <f>DS49</f>
        <v>8.65</v>
      </c>
      <c r="DU53" s="55">
        <f>DU49</f>
        <v>8.68</v>
      </c>
      <c r="DW53" s="55">
        <f>DW49</f>
        <v>8.73</v>
      </c>
      <c r="DY53" s="55">
        <f>DY49</f>
        <v>8.6</v>
      </c>
      <c r="EA53" s="55">
        <f>EA49</f>
        <v>-4.6100000000000003</v>
      </c>
      <c r="EC53" s="55">
        <v>5.4</v>
      </c>
      <c r="EE53" s="55">
        <v>13.56</v>
      </c>
      <c r="EG53" s="55">
        <v>9.43</v>
      </c>
      <c r="EI53" s="55">
        <v>11.82</v>
      </c>
      <c r="EK53" s="55">
        <v>17.18</v>
      </c>
      <c r="EL53" s="59"/>
      <c r="EM53" s="55">
        <v>15.79</v>
      </c>
      <c r="EO53" s="55">
        <v>14.6</v>
      </c>
      <c r="EQ53" s="55">
        <v>14.94</v>
      </c>
      <c r="ES53" s="55">
        <v>7.94</v>
      </c>
      <c r="EU53" s="55">
        <v>6.49</v>
      </c>
      <c r="EW53" s="55">
        <v>9.58</v>
      </c>
      <c r="EX53" s="59"/>
      <c r="EY53" s="55">
        <f>+(EY35*1000000)/EY57</f>
        <v>7.6109228905657922</v>
      </c>
      <c r="EZ53" s="59"/>
      <c r="FA53" s="55">
        <f>+(FA35*1000000)/FA57</f>
        <v>1.6946615337251794</v>
      </c>
      <c r="FB53" s="59"/>
      <c r="FC53" s="55">
        <f>+(FC35*1000000)/FC57</f>
        <v>5.4295985824146342</v>
      </c>
      <c r="FD53" s="59"/>
      <c r="FE53" s="55">
        <f>+(FE35*1000000)/FE57</f>
        <v>7.2913204230741924</v>
      </c>
      <c r="FF53" s="59"/>
      <c r="FG53" s="55">
        <f>(FG35*1000000)/FG57</f>
        <v>5.0843990473591552</v>
      </c>
      <c r="FH53" s="59"/>
      <c r="FI53" s="55">
        <f>(FI35*1000000)/FI57</f>
        <v>-3.8348259843900565</v>
      </c>
      <c r="FJ53" s="59"/>
      <c r="FK53" s="55">
        <f>(FK35*1000000)/FK57</f>
        <v>6.3470875848953252</v>
      </c>
      <c r="FL53" s="59"/>
      <c r="FM53" s="55">
        <f>(FM35*1000000)/FM57</f>
        <v>12.261795055760087</v>
      </c>
      <c r="FN53" s="59"/>
      <c r="FO53" s="55">
        <f>(FO43*1000000)/FO57</f>
        <v>8.6567423318609027</v>
      </c>
      <c r="FQ53" s="55">
        <f>(FQ43*1000000)/FQ57</f>
        <v>7.4246964603141903</v>
      </c>
      <c r="FS53" s="55">
        <f>(FS35*1000000)/FS57</f>
        <v>9.4310603867658607</v>
      </c>
      <c r="FU53" s="55">
        <f>(FU35*1000000)/FU57</f>
        <v>10.987313705367978</v>
      </c>
      <c r="FW53" s="55">
        <f>(FW35*1000000)/FW57</f>
        <v>12.39718801102455</v>
      </c>
      <c r="FX53" s="105"/>
      <c r="FY53" s="117"/>
    </row>
    <row r="54" spans="1:181" ht="15" thickTop="1" x14ac:dyDescent="0.2">
      <c r="A54" s="16"/>
      <c r="B54" s="14"/>
      <c r="C54" s="96"/>
      <c r="D54" s="14"/>
      <c r="E54" s="14"/>
      <c r="CK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EI54" s="46"/>
      <c r="EK54" s="46"/>
      <c r="EL54" s="46"/>
      <c r="EM54" s="46"/>
      <c r="EO54" s="46"/>
      <c r="EQ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Q54" s="46"/>
      <c r="FS54" s="46"/>
      <c r="FU54" s="46"/>
      <c r="FW54" s="46"/>
      <c r="FX54" s="105"/>
      <c r="FY54" s="117"/>
    </row>
    <row r="55" spans="1:181" x14ac:dyDescent="0.2">
      <c r="A55" s="16" t="s">
        <v>70</v>
      </c>
      <c r="B55" s="14"/>
      <c r="C55" s="96"/>
      <c r="D55" s="14"/>
      <c r="E55" s="14"/>
      <c r="CK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EI55" s="46"/>
      <c r="EK55" s="46"/>
      <c r="EL55" s="46"/>
      <c r="EM55" s="46"/>
      <c r="EO55" s="46"/>
      <c r="EQ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Q55" s="46"/>
      <c r="FS55" s="46"/>
      <c r="FU55" s="46"/>
      <c r="FW55" s="46"/>
      <c r="FX55" s="105"/>
      <c r="FY55" s="117"/>
    </row>
    <row r="56" spans="1:181" x14ac:dyDescent="0.2">
      <c r="A56" s="27" t="s">
        <v>57</v>
      </c>
      <c r="B56" s="14"/>
      <c r="C56" s="99">
        <v>39791700</v>
      </c>
      <c r="D56" s="60"/>
      <c r="E56" s="56">
        <v>29240321</v>
      </c>
      <c r="F56" s="60"/>
      <c r="G56" s="56">
        <v>38679011</v>
      </c>
      <c r="H56" s="60"/>
      <c r="I56" s="56">
        <v>36819410</v>
      </c>
      <c r="J56" s="60"/>
      <c r="K56" s="56">
        <v>36900449</v>
      </c>
      <c r="L56" s="60"/>
      <c r="M56" s="56">
        <v>37016038</v>
      </c>
      <c r="N56" s="60"/>
      <c r="O56" s="56">
        <v>37020020</v>
      </c>
      <c r="P56" s="60"/>
      <c r="Q56" s="56">
        <v>37025517</v>
      </c>
      <c r="R56" s="29"/>
      <c r="S56" s="14">
        <v>36146994</v>
      </c>
      <c r="U56" s="14">
        <v>32979572</v>
      </c>
      <c r="W56" s="14">
        <v>33093592</v>
      </c>
      <c r="Y56" s="14">
        <v>29921196</v>
      </c>
      <c r="AA56" s="14">
        <v>30054349</v>
      </c>
      <c r="AC56" s="14">
        <v>30140590</v>
      </c>
      <c r="AE56" s="14">
        <v>30015048</v>
      </c>
      <c r="AG56" s="14">
        <v>30007476</v>
      </c>
      <c r="AI56" s="14">
        <v>30106881</v>
      </c>
      <c r="AK56" s="14">
        <v>30252873</v>
      </c>
      <c r="AM56" s="14">
        <v>30310053</v>
      </c>
      <c r="AO56" s="14">
        <v>30327802</v>
      </c>
      <c r="AQ56" s="14">
        <v>30479665</v>
      </c>
      <c r="AS56" s="14">
        <v>30600531</v>
      </c>
      <c r="AU56" s="14">
        <v>30658969</v>
      </c>
      <c r="AW56" s="14">
        <v>30798119</v>
      </c>
      <c r="AY56" s="56">
        <v>31042495</v>
      </c>
      <c r="AZ56" s="48"/>
      <c r="BA56" s="56">
        <v>31172229</v>
      </c>
      <c r="BB56" s="48"/>
      <c r="BC56" s="56">
        <v>28063104</v>
      </c>
      <c r="BD56" s="56"/>
      <c r="BE56" s="56">
        <v>27350594</v>
      </c>
      <c r="BF56" s="14"/>
      <c r="BG56" s="56">
        <v>27195580</v>
      </c>
      <c r="BH56" s="56"/>
      <c r="BI56" s="56">
        <v>25974772</v>
      </c>
      <c r="BJ56" s="56"/>
      <c r="BK56" s="56">
        <v>26032983</v>
      </c>
      <c r="BL56" s="56"/>
      <c r="BM56" s="56">
        <v>26021682</v>
      </c>
      <c r="BN56" s="56"/>
      <c r="BO56" s="56">
        <v>26157672</v>
      </c>
      <c r="BP56" s="56"/>
      <c r="BQ56" s="56">
        <v>25925627</v>
      </c>
      <c r="BR56" s="56"/>
      <c r="BS56" s="56">
        <v>24908247</v>
      </c>
      <c r="BT56" s="56"/>
      <c r="BU56" s="56">
        <v>24756286</v>
      </c>
      <c r="BV56" s="56"/>
      <c r="BW56" s="56">
        <v>24330027</v>
      </c>
      <c r="BX56" s="56"/>
      <c r="BY56" s="56">
        <v>23974099</v>
      </c>
      <c r="BZ56" s="56"/>
      <c r="CA56" s="56">
        <v>23672635</v>
      </c>
      <c r="CB56" s="56"/>
      <c r="CC56" s="56">
        <v>23438153</v>
      </c>
      <c r="CD56" s="56"/>
      <c r="CE56" s="56">
        <v>23463380</v>
      </c>
      <c r="CF56" s="56"/>
      <c r="CG56" s="56">
        <v>22653393</v>
      </c>
      <c r="CH56" s="56"/>
      <c r="CI56" s="56">
        <v>21888591</v>
      </c>
      <c r="CJ56" s="56"/>
      <c r="CK56" s="56">
        <v>21109349</v>
      </c>
      <c r="CL56" s="56"/>
      <c r="CM56" s="56">
        <v>20922620</v>
      </c>
      <c r="CN56" s="56"/>
      <c r="CO56" s="56">
        <v>20946827</v>
      </c>
      <c r="CP56" s="56"/>
      <c r="CQ56" s="56">
        <v>20946827</v>
      </c>
      <c r="CR56" s="56"/>
      <c r="CS56" s="56">
        <v>20751778</v>
      </c>
      <c r="CT56" s="56"/>
      <c r="CU56" s="56">
        <v>20435201</v>
      </c>
      <c r="CV56" s="56"/>
      <c r="CW56" s="56">
        <v>20379557</v>
      </c>
      <c r="CX56" s="56"/>
      <c r="CY56" s="56">
        <v>20379557</v>
      </c>
      <c r="CZ56" s="56"/>
      <c r="DA56" s="56">
        <v>20134406</v>
      </c>
      <c r="DB56" s="56"/>
      <c r="DC56" s="56">
        <v>19722491</v>
      </c>
      <c r="DD56" s="56"/>
      <c r="DE56" s="56">
        <v>19458155</v>
      </c>
      <c r="DF56" s="56"/>
      <c r="DG56" s="56">
        <v>19407344</v>
      </c>
      <c r="DH56" s="56"/>
      <c r="DI56" s="56">
        <v>19407344</v>
      </c>
      <c r="DJ56" s="56"/>
      <c r="DK56" s="56">
        <v>19437735</v>
      </c>
      <c r="DL56" s="56"/>
      <c r="DM56" s="56">
        <v>19465563</v>
      </c>
      <c r="DO56" s="56">
        <v>19465563</v>
      </c>
      <c r="DQ56" s="56">
        <v>19415436</v>
      </c>
      <c r="DS56" s="56">
        <v>18955191</v>
      </c>
      <c r="DU56" s="56">
        <v>18944672</v>
      </c>
      <c r="DW56" s="56">
        <v>18944672</v>
      </c>
      <c r="DY56" s="56">
        <v>18758168</v>
      </c>
      <c r="EA56" s="56">
        <v>18185465</v>
      </c>
      <c r="EC56" s="56">
        <v>17844785</v>
      </c>
      <c r="EE56" s="56">
        <v>17844785</v>
      </c>
      <c r="EG56" s="56">
        <v>17564101</v>
      </c>
      <c r="EI56" s="56">
        <v>17060944</v>
      </c>
      <c r="EK56" s="56">
        <v>16790189</v>
      </c>
      <c r="EL56" s="56"/>
      <c r="EM56" s="56">
        <v>15795963</v>
      </c>
      <c r="EO56" s="56">
        <v>14729831</v>
      </c>
      <c r="EQ56" s="56">
        <v>14268518</v>
      </c>
      <c r="ES56" s="56">
        <v>13435507</v>
      </c>
      <c r="EU56" s="56">
        <v>13293224</v>
      </c>
      <c r="EW56" s="56">
        <v>13272214</v>
      </c>
      <c r="EX56" s="56"/>
      <c r="EY56" s="56">
        <v>13057617</v>
      </c>
      <c r="EZ56" s="56"/>
      <c r="FA56" s="56">
        <v>13049935</v>
      </c>
      <c r="FB56" s="56"/>
      <c r="FC56" s="56">
        <v>12933377</v>
      </c>
      <c r="FD56" s="56"/>
      <c r="FE56" s="56">
        <v>12775616</v>
      </c>
      <c r="FF56" s="56"/>
      <c r="FG56" s="56">
        <v>12481139</v>
      </c>
      <c r="FH56" s="56"/>
      <c r="FI56" s="56">
        <v>12282174</v>
      </c>
      <c r="FJ56" s="56"/>
      <c r="FK56" s="56">
        <v>12274685</v>
      </c>
      <c r="FL56" s="56"/>
      <c r="FM56" s="56">
        <v>12256198</v>
      </c>
      <c r="FN56" s="56"/>
      <c r="FO56" s="56">
        <v>12091027</v>
      </c>
      <c r="FQ56" s="56">
        <v>11574018</v>
      </c>
      <c r="FS56" s="56">
        <v>11248227</v>
      </c>
      <c r="FU56" s="56">
        <v>10908275</v>
      </c>
      <c r="FW56" s="56">
        <v>10739981</v>
      </c>
      <c r="FX56" s="105"/>
      <c r="FY56" s="117"/>
    </row>
    <row r="57" spans="1:181" ht="15" thickBot="1" x14ac:dyDescent="0.25">
      <c r="A57" s="28" t="s">
        <v>58</v>
      </c>
      <c r="B57" s="18"/>
      <c r="C57" s="100">
        <v>42159338</v>
      </c>
      <c r="D57" s="61"/>
      <c r="E57" s="57">
        <v>41413308</v>
      </c>
      <c r="F57" s="61"/>
      <c r="G57" s="57">
        <v>40943604</v>
      </c>
      <c r="H57" s="61"/>
      <c r="I57" s="57">
        <v>39473105</v>
      </c>
      <c r="J57" s="61"/>
      <c r="K57" s="57">
        <v>39457287</v>
      </c>
      <c r="L57" s="61"/>
      <c r="M57" s="57">
        <v>39064886</v>
      </c>
      <c r="N57" s="61"/>
      <c r="O57" s="57">
        <v>38912822</v>
      </c>
      <c r="P57" s="61"/>
      <c r="Q57" s="57">
        <v>39088720</v>
      </c>
      <c r="R57" s="36"/>
      <c r="S57" s="18">
        <v>38609257</v>
      </c>
      <c r="T57" s="17"/>
      <c r="U57" s="18">
        <v>35433944</v>
      </c>
      <c r="V57" s="17"/>
      <c r="W57" s="18">
        <v>35074557</v>
      </c>
      <c r="X57" s="17"/>
      <c r="Y57" s="18">
        <v>31569813</v>
      </c>
      <c r="Z57" s="17"/>
      <c r="AA57" s="18">
        <v>31283695</v>
      </c>
      <c r="AB57" s="17"/>
      <c r="AC57" s="18">
        <v>31312139</v>
      </c>
      <c r="AD57" s="17"/>
      <c r="AE57" s="18">
        <v>31139612</v>
      </c>
      <c r="AF57" s="17"/>
      <c r="AG57" s="18">
        <v>30897546</v>
      </c>
      <c r="AH57" s="17"/>
      <c r="AI57" s="18">
        <v>30891227</v>
      </c>
      <c r="AJ57" s="17"/>
      <c r="AK57" s="18">
        <v>31088428</v>
      </c>
      <c r="AL57" s="17"/>
      <c r="AM57" s="18">
        <v>31024455</v>
      </c>
      <c r="AN57" s="17"/>
      <c r="AO57" s="18">
        <v>31038088</v>
      </c>
      <c r="AP57" s="17"/>
      <c r="AQ57" s="18">
        <v>31180146</v>
      </c>
      <c r="AR57" s="17"/>
      <c r="AS57" s="18">
        <v>31423187</v>
      </c>
      <c r="AT57" s="17"/>
      <c r="AU57" s="18">
        <v>31539119</v>
      </c>
      <c r="AV57" s="17"/>
      <c r="AW57" s="18">
        <v>31868441</v>
      </c>
      <c r="AX57" s="17"/>
      <c r="AY57" s="57">
        <v>31584326</v>
      </c>
      <c r="AZ57" s="54"/>
      <c r="BA57" s="57">
        <v>31601027</v>
      </c>
      <c r="BB57" s="54"/>
      <c r="BC57" s="57">
        <v>28451721</v>
      </c>
      <c r="BD57" s="57"/>
      <c r="BE57" s="57">
        <v>27864888</v>
      </c>
      <c r="BF57" s="18"/>
      <c r="BG57" s="57">
        <v>27489326</v>
      </c>
      <c r="BH57" s="57"/>
      <c r="BI57" s="57">
        <v>26110528</v>
      </c>
      <c r="BJ57" s="57"/>
      <c r="BK57" s="57">
        <v>26135755</v>
      </c>
      <c r="BL57" s="57"/>
      <c r="BM57" s="57">
        <v>26258668</v>
      </c>
      <c r="BN57" s="57"/>
      <c r="BO57" s="57">
        <v>26283801</v>
      </c>
      <c r="BP57" s="57"/>
      <c r="BQ57" s="57">
        <v>25979872</v>
      </c>
      <c r="BR57" s="57"/>
      <c r="BS57" s="57">
        <v>24962054</v>
      </c>
      <c r="BT57" s="57"/>
      <c r="BU57" s="57">
        <v>24926004</v>
      </c>
      <c r="BV57" s="57"/>
      <c r="BW57" s="57">
        <v>24426127</v>
      </c>
      <c r="BX57" s="57"/>
      <c r="BY57" s="57">
        <v>24017273</v>
      </c>
      <c r="BZ57" s="57"/>
      <c r="CA57" s="57">
        <v>23708043</v>
      </c>
      <c r="CB57" s="57"/>
      <c r="CC57" s="57">
        <v>23575786</v>
      </c>
      <c r="CD57" s="57"/>
      <c r="CE57" s="57">
        <v>23528466</v>
      </c>
      <c r="CF57" s="57"/>
      <c r="CG57" s="57">
        <v>22658891</v>
      </c>
      <c r="CH57" s="57"/>
      <c r="CI57" s="57">
        <v>21895222</v>
      </c>
      <c r="CJ57" s="57"/>
      <c r="CK57" s="57">
        <v>21171235</v>
      </c>
      <c r="CL57" s="57"/>
      <c r="CM57" s="57">
        <v>20948676</v>
      </c>
      <c r="CN57" s="57"/>
      <c r="CO57" s="57">
        <v>20951832</v>
      </c>
      <c r="CP57" s="57"/>
      <c r="CQ57" s="57">
        <v>20952711</v>
      </c>
      <c r="CR57" s="57"/>
      <c r="CS57" s="57">
        <v>20842876</v>
      </c>
      <c r="CT57" s="57"/>
      <c r="CU57" s="57">
        <v>20485832</v>
      </c>
      <c r="CV57" s="57"/>
      <c r="CW57" s="57">
        <v>20382804</v>
      </c>
      <c r="CX57" s="57"/>
      <c r="CY57" s="57">
        <v>20384624</v>
      </c>
      <c r="CZ57" s="57"/>
      <c r="DA57" s="57">
        <v>20208838</v>
      </c>
      <c r="DB57" s="57"/>
      <c r="DC57" s="57">
        <v>19772658</v>
      </c>
      <c r="DD57" s="57"/>
      <c r="DE57" s="57">
        <v>19463521</v>
      </c>
      <c r="DF57" s="57"/>
      <c r="DG57" s="57">
        <v>19415545</v>
      </c>
      <c r="DH57" s="57"/>
      <c r="DI57" s="57">
        <v>19471638</v>
      </c>
      <c r="DJ57" s="57"/>
      <c r="DK57" s="57">
        <v>19473563</v>
      </c>
      <c r="DL57" s="57"/>
      <c r="DM57" s="57">
        <v>19472164</v>
      </c>
      <c r="DN57" s="34"/>
      <c r="DO57" s="57">
        <v>19473978</v>
      </c>
      <c r="DP57" s="34"/>
      <c r="DQ57" s="57">
        <v>19500601</v>
      </c>
      <c r="DR57" s="34"/>
      <c r="DS57" s="57">
        <v>19004498</v>
      </c>
      <c r="DT57" s="34"/>
      <c r="DU57" s="57">
        <v>18949962</v>
      </c>
      <c r="DV57" s="34"/>
      <c r="DW57" s="57">
        <v>18950866</v>
      </c>
      <c r="DX57" s="34"/>
      <c r="DY57" s="57">
        <v>18827222</v>
      </c>
      <c r="DZ57" s="34"/>
      <c r="EA57" s="57">
        <v>18185465</v>
      </c>
      <c r="EB57" s="34"/>
      <c r="EC57" s="57">
        <v>17847050</v>
      </c>
      <c r="ED57" s="34"/>
      <c r="EE57" s="57">
        <v>17849765</v>
      </c>
      <c r="EF57" s="34"/>
      <c r="EG57" s="57">
        <v>17633553</v>
      </c>
      <c r="EH57" s="34"/>
      <c r="EI57" s="57">
        <v>17099058</v>
      </c>
      <c r="EJ57" s="34"/>
      <c r="EK57" s="57">
        <v>16794279</v>
      </c>
      <c r="EL57" s="57"/>
      <c r="EM57" s="57">
        <v>15829166</v>
      </c>
      <c r="EN57" s="34"/>
      <c r="EO57" s="57">
        <v>14904836</v>
      </c>
      <c r="EP57" s="34"/>
      <c r="EQ57" s="57">
        <v>14341523</v>
      </c>
      <c r="ER57" s="47"/>
      <c r="ES57" s="57">
        <v>13517979</v>
      </c>
      <c r="ET57" s="47"/>
      <c r="EU57" s="57">
        <v>13364160</v>
      </c>
      <c r="EV57" s="34"/>
      <c r="EW57" s="57">
        <v>13294506</v>
      </c>
      <c r="EX57" s="57"/>
      <c r="EY57" s="57">
        <v>13073316</v>
      </c>
      <c r="EZ57" s="57"/>
      <c r="FA57" s="57">
        <v>13099961</v>
      </c>
      <c r="FB57" s="57"/>
      <c r="FC57" s="57">
        <v>13039638</v>
      </c>
      <c r="FD57" s="57"/>
      <c r="FE57" s="57">
        <v>12837181</v>
      </c>
      <c r="FF57" s="57"/>
      <c r="FG57" s="57">
        <v>12646529</v>
      </c>
      <c r="FH57" s="57"/>
      <c r="FI57" s="57">
        <v>12282174</v>
      </c>
      <c r="FJ57" s="57"/>
      <c r="FK57" s="57">
        <v>12415143</v>
      </c>
      <c r="FL57" s="57"/>
      <c r="FM57" s="57">
        <v>12388072</v>
      </c>
      <c r="FN57" s="57"/>
      <c r="FO57" s="57">
        <v>12279446</v>
      </c>
      <c r="FP57" s="57"/>
      <c r="FQ57" s="57">
        <v>11771525</v>
      </c>
      <c r="FR57" s="57"/>
      <c r="FS57" s="57">
        <v>11472729</v>
      </c>
      <c r="FT57" s="57"/>
      <c r="FU57" s="57">
        <v>11103715</v>
      </c>
      <c r="FV57" s="57"/>
      <c r="FW57" s="57">
        <v>10954097</v>
      </c>
      <c r="FX57" s="105"/>
      <c r="FY57" s="117"/>
    </row>
    <row r="58" spans="1:181" x14ac:dyDescent="0.2">
      <c r="B58" s="26"/>
      <c r="C58" s="26"/>
      <c r="D58" s="26"/>
      <c r="E58" s="26"/>
      <c r="FX58" s="117"/>
      <c r="FY58" s="117"/>
    </row>
    <row r="66" spans="1:1" ht="15" x14ac:dyDescent="0.25">
      <c r="A66" s="30"/>
    </row>
    <row r="67" spans="1:1" x14ac:dyDescent="0.2">
      <c r="A67" s="31"/>
    </row>
    <row r="68" spans="1:1" x14ac:dyDescent="0.2">
      <c r="A68" s="31"/>
    </row>
  </sheetData>
  <mergeCells count="5">
    <mergeCell ref="A5:AQ5"/>
    <mergeCell ref="A1:AQ1"/>
    <mergeCell ref="A3:CI3"/>
    <mergeCell ref="A2:CI2"/>
    <mergeCell ref="A4:CI4"/>
  </mergeCells>
  <phoneticPr fontId="5" type="noConversion"/>
  <pageMargins left="0.75" right="0.75" top="1" bottom="1" header="0.5" footer="0.5"/>
  <pageSetup paperSize="5" scale="52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Q49"/>
  <sheetViews>
    <sheetView zoomScaleNormal="100" workbookViewId="0">
      <pane xSplit="2" ySplit="6" topLeftCell="EP14" activePane="bottomRight" state="frozen"/>
      <selection pane="topRight" activeCell="C1" sqref="C1"/>
      <selection pane="bottomLeft" activeCell="A7" sqref="A7"/>
      <selection pane="bottomRight" activeCell="FO41" sqref="FO41"/>
    </sheetView>
  </sheetViews>
  <sheetFormatPr defaultColWidth="9.140625" defaultRowHeight="14.25" x14ac:dyDescent="0.2"/>
  <cols>
    <col min="1" max="1" width="49" style="2" customWidth="1"/>
    <col min="2" max="2" width="1.5703125" style="2" hidden="1" customWidth="1"/>
    <col min="3" max="3" width="11" style="2" customWidth="1"/>
    <col min="4" max="4" width="1.5703125" style="2" customWidth="1"/>
    <col min="5" max="5" width="11.28515625" style="2" bestFit="1" customWidth="1"/>
    <col min="6" max="6" width="1.5703125" style="2" customWidth="1"/>
    <col min="7" max="7" width="11.28515625" style="2" bestFit="1" customWidth="1"/>
    <col min="8" max="8" width="1.5703125" style="2" customWidth="1"/>
    <col min="9" max="9" width="11.7109375" style="2" bestFit="1" customWidth="1"/>
    <col min="10" max="10" width="1.5703125" style="2" customWidth="1"/>
    <col min="11" max="11" width="11" style="2" bestFit="1" customWidth="1"/>
    <col min="12" max="12" width="1.5703125" style="2" customWidth="1"/>
    <col min="13" max="13" width="11.140625" style="2" bestFit="1" customWidth="1"/>
    <col min="14" max="14" width="1.5703125" style="2" customWidth="1"/>
    <col min="15" max="15" width="11.140625" style="2" bestFit="1" customWidth="1"/>
    <col min="16" max="16" width="1.5703125" style="2" customWidth="1"/>
    <col min="17" max="17" width="11.5703125" style="2" bestFit="1" customWidth="1"/>
    <col min="18" max="18" width="1.5703125" style="2" customWidth="1"/>
    <col min="19" max="19" width="11.42578125" style="2" bestFit="1" customWidth="1"/>
    <col min="20" max="20" width="1.5703125" style="2" customWidth="1"/>
    <col min="21" max="21" width="11.42578125" style="2" bestFit="1" customWidth="1"/>
    <col min="22" max="22" width="1.5703125" style="2" customWidth="1"/>
    <col min="23" max="23" width="11.7109375" style="2" customWidth="1"/>
    <col min="24" max="24" width="1.5703125" style="2" customWidth="1"/>
    <col min="25" max="25" width="11.140625" style="2" customWidth="1"/>
    <col min="26" max="26" width="1.5703125" style="2" customWidth="1"/>
    <col min="27" max="27" width="11.28515625" style="2" customWidth="1"/>
    <col min="28" max="28" width="1.5703125" style="2" customWidth="1"/>
    <col min="29" max="29" width="11.28515625" style="2" customWidth="1"/>
    <col min="30" max="30" width="1.5703125" style="2" customWidth="1"/>
    <col min="31" max="31" width="12.42578125" style="2" customWidth="1"/>
    <col min="32" max="32" width="1.5703125" style="2" customWidth="1"/>
    <col min="33" max="33" width="12.42578125" style="2" customWidth="1"/>
    <col min="34" max="34" width="1.5703125" style="2" customWidth="1"/>
    <col min="35" max="35" width="12.42578125" style="2" customWidth="1"/>
    <col min="36" max="36" width="1.5703125" style="2" customWidth="1"/>
    <col min="37" max="37" width="12.42578125" style="2" customWidth="1"/>
    <col min="38" max="38" width="1.5703125" style="2" customWidth="1"/>
    <col min="39" max="39" width="12.42578125" style="2" customWidth="1"/>
    <col min="40" max="40" width="1.5703125" style="2" customWidth="1"/>
    <col min="41" max="41" width="12.42578125" style="2" customWidth="1"/>
    <col min="42" max="42" width="1.5703125" style="2" customWidth="1"/>
    <col min="43" max="43" width="12.42578125" style="2" customWidth="1"/>
    <col min="44" max="44" width="1.28515625" style="2" customWidth="1"/>
    <col min="45" max="45" width="12.42578125" style="2" customWidth="1"/>
    <col min="46" max="46" width="0.85546875" style="2" customWidth="1"/>
    <col min="47" max="47" width="12.42578125" style="2" customWidth="1"/>
    <col min="48" max="48" width="0.85546875" style="2" customWidth="1"/>
    <col min="49" max="49" width="12.42578125" style="2" customWidth="1"/>
    <col min="50" max="50" width="0.85546875" style="2" customWidth="1"/>
    <col min="51" max="51" width="12.42578125" style="2" customWidth="1"/>
    <col min="52" max="52" width="0.85546875" style="2" customWidth="1"/>
    <col min="53" max="53" width="12.42578125" style="2" customWidth="1"/>
    <col min="54" max="54" width="0.85546875" style="2" customWidth="1"/>
    <col min="55" max="55" width="13.140625" style="2" customWidth="1"/>
    <col min="56" max="56" width="0.85546875" style="2" customWidth="1"/>
    <col min="57" max="57" width="12.42578125" style="2" customWidth="1"/>
    <col min="58" max="58" width="1" style="2" customWidth="1"/>
    <col min="59" max="59" width="12.42578125" style="2" customWidth="1"/>
    <col min="60" max="60" width="0.85546875" style="2" customWidth="1"/>
    <col min="61" max="61" width="12.42578125" style="2" customWidth="1"/>
    <col min="62" max="62" width="1.140625" style="2" customWidth="1"/>
    <col min="63" max="63" width="12.42578125" style="2" customWidth="1"/>
    <col min="64" max="64" width="1.85546875" style="2" customWidth="1"/>
    <col min="65" max="65" width="12.42578125" style="2" customWidth="1"/>
    <col min="66" max="66" width="0.85546875" style="2" customWidth="1"/>
    <col min="67" max="67" width="12.42578125" style="2" customWidth="1"/>
    <col min="68" max="68" width="0.85546875" style="2" customWidth="1"/>
    <col min="69" max="69" width="12.42578125" style="2" customWidth="1"/>
    <col min="70" max="70" width="1" style="2" customWidth="1"/>
    <col min="71" max="71" width="12.42578125" style="2" customWidth="1"/>
    <col min="72" max="72" width="1" style="2" customWidth="1"/>
    <col min="73" max="73" width="12.42578125" style="2" customWidth="1"/>
    <col min="74" max="74" width="1" style="2" customWidth="1"/>
    <col min="75" max="75" width="12.42578125" style="2" customWidth="1"/>
    <col min="76" max="76" width="1" style="2" customWidth="1"/>
    <col min="77" max="77" width="12.42578125" style="2" customWidth="1"/>
    <col min="78" max="78" width="1" style="2" customWidth="1"/>
    <col min="79" max="79" width="12.42578125" style="2" customWidth="1"/>
    <col min="80" max="80" width="1" style="2" customWidth="1"/>
    <col min="81" max="81" width="12.42578125" style="2" customWidth="1"/>
    <col min="82" max="82" width="0.85546875" style="2" customWidth="1"/>
    <col min="83" max="83" width="12.42578125" style="48" customWidth="1"/>
    <col min="84" max="84" width="0.85546875" style="2" customWidth="1"/>
    <col min="85" max="85" width="12.42578125" style="2" customWidth="1"/>
    <col min="86" max="86" width="0.85546875" style="2" customWidth="1"/>
    <col min="87" max="87" width="12.42578125" style="2" customWidth="1"/>
    <col min="88" max="88" width="0.85546875" style="2" customWidth="1"/>
    <col min="89" max="89" width="12.42578125" style="32" customWidth="1"/>
    <col min="90" max="90" width="0.85546875" style="32" customWidth="1"/>
    <col min="91" max="91" width="12.42578125" style="32" customWidth="1"/>
    <col min="92" max="92" width="0.85546875" style="32" customWidth="1"/>
    <col min="93" max="93" width="12.5703125" style="32" customWidth="1"/>
    <col min="94" max="94" width="0.85546875" style="32" customWidth="1"/>
    <col min="95" max="95" width="12.5703125" style="32" customWidth="1"/>
    <col min="96" max="96" width="0.85546875" style="32" customWidth="1"/>
    <col min="97" max="97" width="12.5703125" style="32" customWidth="1"/>
    <col min="98" max="98" width="0.85546875" style="32" customWidth="1"/>
    <col min="99" max="99" width="12.5703125" style="32" customWidth="1"/>
    <col min="100" max="100" width="0.85546875" style="32" customWidth="1"/>
    <col min="101" max="101" width="12.5703125" style="32" customWidth="1"/>
    <col min="102" max="102" width="0.85546875" style="32" customWidth="1"/>
    <col min="103" max="103" width="12.5703125" style="32" customWidth="1"/>
    <col min="104" max="104" width="0.85546875" style="32" customWidth="1"/>
    <col min="105" max="105" width="12.5703125" style="32" customWidth="1"/>
    <col min="106" max="106" width="0.85546875" style="32" customWidth="1"/>
    <col min="107" max="107" width="12.5703125" style="32" customWidth="1"/>
    <col min="108" max="108" width="0.85546875" style="32" customWidth="1"/>
    <col min="109" max="109" width="12.5703125" style="32" customWidth="1"/>
    <col min="110" max="110" width="0.85546875" style="32" customWidth="1"/>
    <col min="111" max="111" width="12.5703125" style="32" customWidth="1"/>
    <col min="112" max="112" width="0.85546875" style="32" customWidth="1"/>
    <col min="113" max="113" width="12.5703125" style="32" customWidth="1"/>
    <col min="114" max="114" width="0.85546875" style="32" customWidth="1"/>
    <col min="115" max="115" width="12.7109375" style="32" customWidth="1"/>
    <col min="116" max="116" width="0.85546875" style="32" customWidth="1"/>
    <col min="117" max="117" width="12.7109375" style="32" customWidth="1"/>
    <col min="118" max="118" width="0.85546875" style="32" customWidth="1"/>
    <col min="119" max="119" width="12.7109375" style="32" customWidth="1"/>
    <col min="120" max="120" width="0.85546875" style="32" customWidth="1"/>
    <col min="121" max="121" width="12.7109375" style="32" customWidth="1"/>
    <col min="122" max="122" width="0.85546875" style="32" customWidth="1"/>
    <col min="123" max="123" width="12.7109375" style="32" customWidth="1"/>
    <col min="124" max="124" width="0.7109375" style="32" customWidth="1"/>
    <col min="125" max="125" width="12.85546875" style="32" customWidth="1"/>
    <col min="126" max="126" width="0.7109375" style="32" customWidth="1"/>
    <col min="127" max="127" width="12.85546875" style="32" customWidth="1"/>
    <col min="128" max="128" width="0.7109375" style="32" customWidth="1"/>
    <col min="129" max="129" width="12.85546875" style="32" customWidth="1"/>
    <col min="130" max="130" width="0.7109375" style="32" customWidth="1"/>
    <col min="131" max="131" width="12.85546875" style="32" customWidth="1"/>
    <col min="132" max="132" width="0.7109375" style="32" customWidth="1"/>
    <col min="133" max="133" width="12.85546875" style="32" customWidth="1"/>
    <col min="134" max="134" width="0.7109375" style="32" customWidth="1"/>
    <col min="135" max="135" width="12.85546875" style="32" customWidth="1"/>
    <col min="136" max="136" width="0.7109375" style="32" customWidth="1"/>
    <col min="137" max="137" width="12.85546875" style="32" customWidth="1"/>
    <col min="138" max="138" width="0.7109375" style="32" customWidth="1"/>
    <col min="139" max="139" width="12.85546875" style="32" customWidth="1"/>
    <col min="140" max="140" width="0.42578125" style="32" customWidth="1"/>
    <col min="141" max="141" width="12.85546875" style="32" customWidth="1"/>
    <col min="142" max="142" width="0.42578125" style="32" customWidth="1"/>
    <col min="143" max="143" width="12.85546875" style="32" customWidth="1"/>
    <col min="144" max="144" width="0.42578125" style="32" customWidth="1"/>
    <col min="145" max="145" width="10.5703125" style="32" bestFit="1" customWidth="1"/>
    <col min="146" max="146" width="0.42578125" style="32" customWidth="1"/>
    <col min="147" max="147" width="10.5703125" style="32" bestFit="1" customWidth="1"/>
    <col min="148" max="148" width="0.42578125" style="32" customWidth="1"/>
    <col min="149" max="149" width="10.5703125" style="32" bestFit="1" customWidth="1"/>
    <col min="150" max="150" width="0.42578125" style="32" customWidth="1"/>
    <col min="151" max="151" width="10.5703125" style="32" customWidth="1"/>
    <col min="152" max="152" width="0.42578125" style="32" customWidth="1"/>
    <col min="153" max="153" width="10.5703125" style="32" customWidth="1"/>
    <col min="154" max="154" width="0.42578125" style="32" customWidth="1"/>
    <col min="155" max="155" width="10.5703125" style="32" customWidth="1"/>
    <col min="156" max="156" width="0.42578125" style="32" customWidth="1"/>
    <col min="157" max="157" width="10.5703125" style="32" customWidth="1"/>
    <col min="158" max="158" width="0.42578125" style="32" customWidth="1"/>
    <col min="159" max="159" width="10.5703125" style="32" customWidth="1"/>
    <col min="160" max="160" width="0.42578125" style="32" customWidth="1"/>
    <col min="161" max="161" width="10.42578125" style="32" bestFit="1" customWidth="1"/>
    <col min="162" max="162" width="0.42578125" style="32" customWidth="1"/>
    <col min="163" max="169" width="10.42578125" style="32" bestFit="1" customWidth="1"/>
    <col min="170" max="170" width="10.42578125" style="32" customWidth="1"/>
    <col min="171" max="171" width="10.42578125" style="32" bestFit="1" customWidth="1"/>
    <col min="172" max="16384" width="9.140625" style="32"/>
  </cols>
  <sheetData>
    <row r="1" spans="1:173" ht="15" x14ac:dyDescent="0.25">
      <c r="A1" s="114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84"/>
    </row>
    <row r="2" spans="1:173" ht="15" x14ac:dyDescent="0.25">
      <c r="A2" s="114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84"/>
    </row>
    <row r="3" spans="1:173" ht="15" x14ac:dyDescent="0.25">
      <c r="A3" s="114" t="s">
        <v>91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84"/>
    </row>
    <row r="4" spans="1:173" ht="15.75" thickBot="1" x14ac:dyDescent="0.3">
      <c r="A4" s="114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46"/>
      <c r="CF4" s="32"/>
      <c r="CG4" s="32"/>
      <c r="CH4" s="32"/>
      <c r="CI4" s="32"/>
      <c r="CJ4" s="32"/>
      <c r="EV4" s="34"/>
      <c r="EX4" s="34"/>
      <c r="EZ4" s="34"/>
      <c r="FP4" s="117"/>
      <c r="FQ4" s="117"/>
    </row>
    <row r="5" spans="1:173" ht="15" x14ac:dyDescent="0.25">
      <c r="A5" s="3"/>
      <c r="B5" s="5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5"/>
      <c r="W5" s="6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82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101"/>
      <c r="CW5" s="5"/>
      <c r="CX5" s="101"/>
      <c r="CY5" s="101"/>
      <c r="CZ5" s="101"/>
      <c r="DA5" s="101"/>
      <c r="DB5" s="101"/>
      <c r="DC5" s="101"/>
      <c r="DD5" s="101"/>
      <c r="DE5" s="101"/>
      <c r="DF5" s="101"/>
      <c r="DG5" s="5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5"/>
      <c r="FQ5" s="117"/>
    </row>
    <row r="6" spans="1:173" ht="15.75" thickBot="1" x14ac:dyDescent="0.3">
      <c r="A6" s="7"/>
      <c r="B6" s="1"/>
      <c r="C6" s="8">
        <v>38077</v>
      </c>
      <c r="D6" s="89"/>
      <c r="E6" s="9">
        <v>38168</v>
      </c>
      <c r="F6" s="89"/>
      <c r="G6" s="9">
        <v>38260</v>
      </c>
      <c r="H6" s="89"/>
      <c r="I6" s="9">
        <v>38352</v>
      </c>
      <c r="J6" s="89"/>
      <c r="K6" s="9">
        <v>38442</v>
      </c>
      <c r="L6" s="89"/>
      <c r="M6" s="9">
        <v>38533</v>
      </c>
      <c r="N6" s="89"/>
      <c r="O6" s="9">
        <v>38625</v>
      </c>
      <c r="P6" s="89"/>
      <c r="Q6" s="9">
        <v>38717</v>
      </c>
      <c r="R6" s="89"/>
      <c r="S6" s="9">
        <v>38807</v>
      </c>
      <c r="T6" s="86"/>
      <c r="U6" s="9">
        <v>38898</v>
      </c>
      <c r="V6" s="89"/>
      <c r="W6" s="9">
        <v>38990</v>
      </c>
      <c r="X6" s="89"/>
      <c r="Y6" s="9">
        <v>39082</v>
      </c>
      <c r="Z6" s="89"/>
      <c r="AA6" s="9">
        <v>39172</v>
      </c>
      <c r="AB6" s="86"/>
      <c r="AC6" s="9">
        <v>39263</v>
      </c>
      <c r="AD6" s="86"/>
      <c r="AE6" s="9">
        <v>39355</v>
      </c>
      <c r="AF6" s="86"/>
      <c r="AG6" s="9">
        <v>39447</v>
      </c>
      <c r="AH6" s="86"/>
      <c r="AI6" s="9">
        <v>39538</v>
      </c>
      <c r="AJ6" s="86"/>
      <c r="AK6" s="9">
        <v>39629</v>
      </c>
      <c r="AL6" s="86"/>
      <c r="AM6" s="9">
        <v>39721</v>
      </c>
      <c r="AN6" s="86"/>
      <c r="AO6" s="9">
        <v>39813</v>
      </c>
      <c r="AP6" s="86"/>
      <c r="AQ6" s="9">
        <v>39903</v>
      </c>
      <c r="AR6" s="9"/>
      <c r="AS6" s="9">
        <v>39994</v>
      </c>
      <c r="AT6" s="9"/>
      <c r="AU6" s="9">
        <v>40086</v>
      </c>
      <c r="AV6" s="9"/>
      <c r="AW6" s="9">
        <v>40178</v>
      </c>
      <c r="AX6" s="9"/>
      <c r="AY6" s="9">
        <v>40268</v>
      </c>
      <c r="AZ6" s="9"/>
      <c r="BA6" s="9">
        <v>40359</v>
      </c>
      <c r="BB6" s="9"/>
      <c r="BC6" s="9">
        <v>40451</v>
      </c>
      <c r="BD6" s="9"/>
      <c r="BE6" s="9">
        <v>40543</v>
      </c>
      <c r="BF6" s="9"/>
      <c r="BG6" s="9">
        <v>40633</v>
      </c>
      <c r="BH6" s="9"/>
      <c r="BI6" s="9">
        <v>40724</v>
      </c>
      <c r="BJ6" s="9"/>
      <c r="BK6" s="81">
        <v>40816</v>
      </c>
      <c r="BL6" s="9"/>
      <c r="BM6" s="9">
        <v>40908</v>
      </c>
      <c r="BN6" s="9"/>
      <c r="BO6" s="9">
        <v>40999</v>
      </c>
      <c r="BP6" s="9"/>
      <c r="BQ6" s="9">
        <v>41090</v>
      </c>
      <c r="BR6" s="9"/>
      <c r="BS6" s="9">
        <v>41182</v>
      </c>
      <c r="BT6" s="9"/>
      <c r="BU6" s="9">
        <v>41274</v>
      </c>
      <c r="BV6" s="9"/>
      <c r="BW6" s="9">
        <v>41364</v>
      </c>
      <c r="BX6" s="9"/>
      <c r="BY6" s="9">
        <v>41455</v>
      </c>
      <c r="BZ6" s="9"/>
      <c r="CA6" s="9">
        <v>41547</v>
      </c>
      <c r="CB6" s="9"/>
      <c r="CC6" s="9">
        <v>41639</v>
      </c>
      <c r="CD6" s="9"/>
      <c r="CE6" s="83">
        <v>41729</v>
      </c>
      <c r="CF6" s="9"/>
      <c r="CG6" s="9">
        <v>41820</v>
      </c>
      <c r="CH6" s="9"/>
      <c r="CI6" s="9">
        <v>41912</v>
      </c>
      <c r="CJ6" s="9"/>
      <c r="CK6" s="9">
        <v>42004</v>
      </c>
      <c r="CL6" s="9"/>
      <c r="CM6" s="9">
        <v>42094</v>
      </c>
      <c r="CN6" s="9"/>
      <c r="CO6" s="9">
        <v>42185</v>
      </c>
      <c r="CP6" s="9"/>
      <c r="CQ6" s="9">
        <v>42277</v>
      </c>
      <c r="CR6" s="9"/>
      <c r="CS6" s="9">
        <v>42369</v>
      </c>
      <c r="CT6" s="9"/>
      <c r="CU6" s="9">
        <v>42460</v>
      </c>
      <c r="CW6" s="9">
        <v>42551</v>
      </c>
      <c r="CX6" s="9"/>
      <c r="CY6" s="9">
        <v>42643</v>
      </c>
      <c r="CZ6" s="9"/>
      <c r="DA6" s="9">
        <v>42735</v>
      </c>
      <c r="DB6" s="9"/>
      <c r="DC6" s="9">
        <v>42825</v>
      </c>
      <c r="DD6" s="9"/>
      <c r="DE6" s="9">
        <v>42916</v>
      </c>
      <c r="DF6" s="9"/>
      <c r="DG6" s="9">
        <v>43008</v>
      </c>
      <c r="DH6" s="9"/>
      <c r="DI6" s="9">
        <v>43100</v>
      </c>
      <c r="DJ6" s="34"/>
      <c r="DK6" s="9">
        <v>43190</v>
      </c>
      <c r="DL6" s="34"/>
      <c r="DM6" s="9">
        <v>43281</v>
      </c>
      <c r="DN6" s="34"/>
      <c r="DO6" s="9">
        <v>43373</v>
      </c>
      <c r="DP6" s="34"/>
      <c r="DQ6" s="9">
        <v>43465</v>
      </c>
      <c r="DR6" s="34"/>
      <c r="DS6" s="9">
        <v>43555</v>
      </c>
      <c r="DT6" s="9"/>
      <c r="DU6" s="9">
        <v>43646</v>
      </c>
      <c r="DV6" s="9"/>
      <c r="DW6" s="9">
        <v>43738</v>
      </c>
      <c r="DX6" s="9"/>
      <c r="DY6" s="9">
        <v>43830</v>
      </c>
      <c r="DZ6" s="9"/>
      <c r="EA6" s="9">
        <v>43921</v>
      </c>
      <c r="EB6" s="9"/>
      <c r="EC6" s="9">
        <v>44012</v>
      </c>
      <c r="ED6" s="9"/>
      <c r="EE6" s="9">
        <v>44104</v>
      </c>
      <c r="EF6" s="9"/>
      <c r="EG6" s="9">
        <v>44196</v>
      </c>
      <c r="EH6" s="9"/>
      <c r="EI6" s="9">
        <v>44286</v>
      </c>
      <c r="EJ6" s="9"/>
      <c r="EK6" s="9">
        <v>44377</v>
      </c>
      <c r="EL6" s="9"/>
      <c r="EM6" s="9">
        <v>44469</v>
      </c>
      <c r="EN6" s="9"/>
      <c r="EO6" s="9">
        <v>44561</v>
      </c>
      <c r="EP6" s="9"/>
      <c r="EQ6" s="9">
        <v>44651</v>
      </c>
      <c r="ER6" s="9"/>
      <c r="ES6" s="9">
        <v>44742</v>
      </c>
      <c r="ET6" s="9"/>
      <c r="EU6" s="9">
        <v>44834</v>
      </c>
      <c r="EV6" s="34"/>
      <c r="EW6" s="9">
        <v>44926</v>
      </c>
      <c r="EX6" s="34"/>
      <c r="EY6" s="9">
        <v>45016</v>
      </c>
      <c r="EZ6" s="34"/>
      <c r="FA6" s="9">
        <v>45107</v>
      </c>
      <c r="FB6" s="34"/>
      <c r="FC6" s="9">
        <v>45199</v>
      </c>
      <c r="FD6" s="9"/>
      <c r="FE6" s="9">
        <v>45291</v>
      </c>
      <c r="FF6" s="9"/>
      <c r="FG6" s="9">
        <v>45382</v>
      </c>
      <c r="FH6" s="9">
        <v>45473</v>
      </c>
      <c r="FI6" s="9">
        <v>45565</v>
      </c>
      <c r="FJ6" s="9">
        <v>45657</v>
      </c>
      <c r="FK6" s="9">
        <v>45747</v>
      </c>
      <c r="FL6" s="9">
        <v>45838</v>
      </c>
      <c r="FM6" s="9">
        <v>45930</v>
      </c>
      <c r="FN6" s="9">
        <v>46022</v>
      </c>
      <c r="FO6" s="9">
        <v>46112</v>
      </c>
      <c r="FP6" s="105"/>
      <c r="FQ6" s="117"/>
    </row>
    <row r="7" spans="1:173" ht="15" x14ac:dyDescent="0.25">
      <c r="A7" s="7"/>
      <c r="B7" s="1"/>
      <c r="C7" s="10"/>
      <c r="D7" s="110"/>
      <c r="E7" s="111"/>
      <c r="F7" s="110"/>
      <c r="G7" s="111"/>
      <c r="H7" s="110"/>
      <c r="I7" s="111"/>
      <c r="J7" s="110"/>
      <c r="K7" s="111"/>
      <c r="L7" s="110"/>
      <c r="M7" s="111"/>
      <c r="N7" s="110"/>
      <c r="O7" s="111"/>
      <c r="P7" s="110"/>
      <c r="Q7" s="111"/>
      <c r="R7" s="110"/>
      <c r="S7" s="111"/>
      <c r="T7" s="1"/>
      <c r="U7" s="111"/>
      <c r="V7" s="110"/>
      <c r="W7" s="111"/>
      <c r="X7" s="110"/>
      <c r="Y7" s="111"/>
      <c r="Z7" s="110"/>
      <c r="AA7" s="111"/>
      <c r="AB7" s="1"/>
      <c r="AC7" s="111"/>
      <c r="AD7" s="1"/>
      <c r="AE7" s="1"/>
      <c r="AF7" s="1"/>
      <c r="AG7" s="1"/>
      <c r="AH7" s="1"/>
      <c r="AI7" s="111"/>
      <c r="AJ7" s="1"/>
      <c r="AK7" s="11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84"/>
      <c r="CF7" s="1"/>
      <c r="CG7" s="1"/>
      <c r="CH7" s="1"/>
      <c r="CI7" s="1"/>
      <c r="CJ7" s="1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01"/>
      <c r="CW7" s="112"/>
      <c r="DG7" s="112"/>
      <c r="FP7" s="105"/>
      <c r="FQ7" s="117"/>
    </row>
    <row r="8" spans="1:173" ht="15" x14ac:dyDescent="0.25">
      <c r="A8" s="11" t="s">
        <v>2</v>
      </c>
      <c r="C8" s="12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W8" s="48"/>
      <c r="DG8" s="48"/>
      <c r="FP8" s="105"/>
      <c r="FQ8" s="117"/>
    </row>
    <row r="9" spans="1:173" x14ac:dyDescent="0.2">
      <c r="A9" s="13" t="s">
        <v>135</v>
      </c>
      <c r="C9" s="62">
        <v>0.8</v>
      </c>
      <c r="D9" s="39">
        <v>0</v>
      </c>
      <c r="E9" s="37">
        <v>1.3</v>
      </c>
      <c r="F9" s="39">
        <v>0</v>
      </c>
      <c r="G9" s="37">
        <v>1.1000000000000001</v>
      </c>
      <c r="H9" s="39">
        <v>0</v>
      </c>
      <c r="I9" s="37">
        <v>0.6</v>
      </c>
      <c r="J9" s="39">
        <v>0</v>
      </c>
      <c r="K9" s="37">
        <v>0.3</v>
      </c>
      <c r="L9" s="39">
        <v>0</v>
      </c>
      <c r="M9" s="37">
        <v>1</v>
      </c>
      <c r="N9" s="39">
        <v>0</v>
      </c>
      <c r="O9" s="37">
        <v>14.3</v>
      </c>
      <c r="P9" s="39">
        <v>0</v>
      </c>
      <c r="Q9" s="37">
        <v>7.1</v>
      </c>
      <c r="R9" s="39">
        <v>0</v>
      </c>
      <c r="S9" s="37">
        <v>1.9</v>
      </c>
      <c r="T9" s="39">
        <v>0</v>
      </c>
      <c r="U9" s="37">
        <v>0.4</v>
      </c>
      <c r="V9" s="37">
        <v>0</v>
      </c>
      <c r="W9" s="37">
        <v>66.8</v>
      </c>
      <c r="X9" s="37">
        <v>0</v>
      </c>
      <c r="Y9" s="37">
        <v>8.5</v>
      </c>
      <c r="Z9" s="39">
        <v>0</v>
      </c>
      <c r="AA9" s="37">
        <v>0.3</v>
      </c>
      <c r="AB9" s="39">
        <v>0</v>
      </c>
      <c r="AC9" s="37">
        <v>1.8</v>
      </c>
      <c r="AD9" s="39">
        <v>0</v>
      </c>
      <c r="AE9" s="37">
        <v>5.4</v>
      </c>
      <c r="AF9" s="39">
        <v>0</v>
      </c>
      <c r="AG9" s="37">
        <v>0.7</v>
      </c>
      <c r="AH9" s="39">
        <v>0</v>
      </c>
      <c r="AI9" s="37">
        <v>0.1</v>
      </c>
      <c r="AJ9" s="39">
        <v>0</v>
      </c>
      <c r="AK9" s="37">
        <v>0.1</v>
      </c>
      <c r="AL9" s="39">
        <v>0</v>
      </c>
      <c r="AM9" s="37">
        <v>0.9</v>
      </c>
      <c r="AN9" s="39">
        <v>0</v>
      </c>
      <c r="AO9" s="37">
        <v>3.2</v>
      </c>
      <c r="AP9" s="39">
        <v>0</v>
      </c>
      <c r="AQ9" s="37">
        <v>0.1</v>
      </c>
      <c r="AR9" s="37">
        <v>0</v>
      </c>
      <c r="AS9" s="37">
        <v>1.6</v>
      </c>
      <c r="AT9" s="37">
        <v>0</v>
      </c>
      <c r="AU9" s="37">
        <v>1.6</v>
      </c>
      <c r="AV9" s="37">
        <v>0</v>
      </c>
      <c r="AW9" s="37">
        <v>2.2000000000000002</v>
      </c>
      <c r="AX9" s="37">
        <v>0</v>
      </c>
      <c r="AY9" s="37">
        <v>1.6</v>
      </c>
      <c r="AZ9" s="37">
        <v>0</v>
      </c>
      <c r="BA9" s="37">
        <v>1.5</v>
      </c>
      <c r="BB9" s="37">
        <v>0</v>
      </c>
      <c r="BC9" s="37">
        <v>1.5</v>
      </c>
      <c r="BD9" s="37">
        <v>0</v>
      </c>
      <c r="BE9" s="37">
        <v>3.8</v>
      </c>
      <c r="BF9" s="37">
        <v>0</v>
      </c>
      <c r="BG9" s="37">
        <v>4.5999999999999996</v>
      </c>
      <c r="BH9" s="37">
        <v>0</v>
      </c>
      <c r="BI9" s="37">
        <v>5.7</v>
      </c>
      <c r="BJ9" s="37">
        <v>0</v>
      </c>
      <c r="BK9" s="37">
        <v>3.6</v>
      </c>
      <c r="BL9" s="37">
        <v>0</v>
      </c>
      <c r="BM9" s="37">
        <v>4.7</v>
      </c>
      <c r="BN9" s="37">
        <v>0</v>
      </c>
      <c r="BO9" s="37">
        <v>4.7</v>
      </c>
      <c r="BP9" s="37">
        <v>0</v>
      </c>
      <c r="BQ9" s="37">
        <v>5.2</v>
      </c>
      <c r="BR9" s="37">
        <v>0</v>
      </c>
      <c r="BS9" s="37">
        <v>5.7</v>
      </c>
      <c r="BT9" s="37"/>
      <c r="BU9" s="37">
        <v>9</v>
      </c>
      <c r="BV9" s="37"/>
      <c r="BW9" s="50">
        <v>7.8</v>
      </c>
      <c r="BX9" s="50"/>
      <c r="BY9" s="50">
        <v>9</v>
      </c>
      <c r="BZ9" s="50"/>
      <c r="CA9" s="50">
        <v>3.6</v>
      </c>
      <c r="CB9" s="50"/>
      <c r="CC9" s="50">
        <v>4.2</v>
      </c>
      <c r="CD9" s="37"/>
      <c r="CE9" s="50">
        <v>5.6</v>
      </c>
      <c r="CF9" s="37"/>
      <c r="CG9" s="50">
        <v>6.7</v>
      </c>
      <c r="CH9" s="50"/>
      <c r="CI9" s="50">
        <v>4.3</v>
      </c>
      <c r="CJ9" s="50"/>
      <c r="CK9" s="50">
        <v>6.4</v>
      </c>
      <c r="CL9" s="50"/>
      <c r="CM9" s="50">
        <v>86.7</v>
      </c>
      <c r="CN9" s="50"/>
      <c r="CO9" s="50">
        <v>1.3</v>
      </c>
      <c r="CP9" s="50"/>
      <c r="CQ9" s="50">
        <v>134.69999999999999</v>
      </c>
      <c r="CR9" s="50"/>
      <c r="CS9" s="50">
        <v>6.3</v>
      </c>
      <c r="CT9" s="50"/>
      <c r="CU9" s="50">
        <v>9.1</v>
      </c>
      <c r="CW9" s="50">
        <v>158.30000000000001</v>
      </c>
      <c r="CY9" s="50">
        <v>5.7</v>
      </c>
      <c r="CZ9" s="50"/>
      <c r="DA9" s="50">
        <v>14.6</v>
      </c>
      <c r="DB9" s="50"/>
      <c r="DC9" s="50">
        <v>11.1</v>
      </c>
      <c r="DD9" s="50"/>
      <c r="DE9" s="50">
        <v>27.2</v>
      </c>
      <c r="DF9" s="50"/>
      <c r="DG9" s="50">
        <v>4.9000000000000004</v>
      </c>
      <c r="DH9" s="50"/>
      <c r="DI9" s="50">
        <v>8.1999999999999993</v>
      </c>
      <c r="DJ9" s="50"/>
      <c r="DK9" s="50">
        <v>11.5</v>
      </c>
      <c r="DL9" s="50"/>
      <c r="DM9" s="50">
        <v>55.7</v>
      </c>
      <c r="DN9" s="50"/>
      <c r="DO9" s="50">
        <v>195.7</v>
      </c>
      <c r="DP9" s="50"/>
      <c r="DQ9" s="50">
        <v>25.7</v>
      </c>
      <c r="DR9" s="50"/>
      <c r="DS9" s="50">
        <v>41.3</v>
      </c>
      <c r="DT9" s="50"/>
      <c r="DU9" s="50">
        <v>19.7</v>
      </c>
      <c r="DV9" s="50"/>
      <c r="DW9" s="50">
        <v>24.7</v>
      </c>
      <c r="DX9" s="50"/>
      <c r="DY9" s="50">
        <v>187.4</v>
      </c>
      <c r="DZ9" s="50"/>
      <c r="EA9" s="50">
        <v>25.7</v>
      </c>
      <c r="EB9" s="50"/>
      <c r="EC9" s="50">
        <v>8.5</v>
      </c>
      <c r="ED9" s="50"/>
      <c r="EE9" s="50">
        <v>8.9</v>
      </c>
      <c r="EF9" s="50"/>
      <c r="EG9" s="50">
        <v>16</v>
      </c>
      <c r="EH9" s="50"/>
      <c r="EI9" s="50">
        <v>45.7</v>
      </c>
      <c r="EJ9" s="50"/>
      <c r="EK9" s="50">
        <v>383.5</v>
      </c>
      <c r="EL9" s="50"/>
      <c r="EM9" s="50">
        <v>13.3</v>
      </c>
      <c r="EN9" s="50"/>
      <c r="EO9" s="50">
        <v>23.3</v>
      </c>
      <c r="EP9" s="50"/>
      <c r="EQ9" s="50">
        <v>17.600000000000001</v>
      </c>
      <c r="ER9" s="50"/>
      <c r="ES9" s="50">
        <v>4.0999999999999996</v>
      </c>
      <c r="ET9" s="50"/>
      <c r="EU9" s="50">
        <v>10.7</v>
      </c>
      <c r="EW9" s="50">
        <v>7.7</v>
      </c>
      <c r="EY9" s="50">
        <v>8.1</v>
      </c>
      <c r="FA9" s="50">
        <v>3.2</v>
      </c>
      <c r="FC9" s="50">
        <v>3.1</v>
      </c>
      <c r="FD9" s="50"/>
      <c r="FE9" s="50">
        <v>13.2</v>
      </c>
      <c r="FF9" s="50"/>
      <c r="FG9" s="50">
        <v>8.4</v>
      </c>
      <c r="FH9" s="50">
        <v>8.3000000000000007</v>
      </c>
      <c r="FI9" s="50">
        <v>159.69999999999999</v>
      </c>
      <c r="FJ9" s="50">
        <v>343.7</v>
      </c>
      <c r="FK9" s="50">
        <v>528.79999999999995</v>
      </c>
      <c r="FL9" s="50">
        <v>70</v>
      </c>
      <c r="FM9" s="50">
        <v>15.9</v>
      </c>
      <c r="FN9" s="50">
        <v>22.8</v>
      </c>
      <c r="FO9" s="50">
        <v>25.7</v>
      </c>
      <c r="FP9" s="105"/>
      <c r="FQ9" s="117"/>
    </row>
    <row r="10" spans="1:173" x14ac:dyDescent="0.2">
      <c r="A10" s="13" t="s">
        <v>3</v>
      </c>
      <c r="C10" s="62">
        <v>21.7</v>
      </c>
      <c r="D10" s="39">
        <v>0</v>
      </c>
      <c r="E10" s="37">
        <v>30.1</v>
      </c>
      <c r="F10" s="39">
        <v>0</v>
      </c>
      <c r="G10" s="37">
        <v>21.2</v>
      </c>
      <c r="H10" s="39">
        <v>0</v>
      </c>
      <c r="I10" s="37">
        <v>23.9</v>
      </c>
      <c r="J10" s="39">
        <v>0</v>
      </c>
      <c r="K10" s="37">
        <v>31.1</v>
      </c>
      <c r="L10" s="39">
        <v>0</v>
      </c>
      <c r="M10" s="37">
        <v>33.1</v>
      </c>
      <c r="N10" s="39">
        <v>0</v>
      </c>
      <c r="O10" s="37">
        <v>26.8</v>
      </c>
      <c r="P10" s="39">
        <v>0</v>
      </c>
      <c r="Q10" s="37">
        <v>13.5</v>
      </c>
      <c r="R10" s="39">
        <v>0</v>
      </c>
      <c r="S10" s="37">
        <v>15.7</v>
      </c>
      <c r="T10" s="39">
        <v>0</v>
      </c>
      <c r="U10" s="37">
        <v>30.4</v>
      </c>
      <c r="V10" s="37">
        <v>0</v>
      </c>
      <c r="W10" s="37">
        <v>42</v>
      </c>
      <c r="X10" s="37">
        <v>0</v>
      </c>
      <c r="Y10" s="37">
        <v>45.6</v>
      </c>
      <c r="Z10" s="39">
        <v>0</v>
      </c>
      <c r="AA10" s="37">
        <v>54.3</v>
      </c>
      <c r="AB10" s="39">
        <v>0</v>
      </c>
      <c r="AC10" s="37">
        <v>72.3</v>
      </c>
      <c r="AD10" s="39">
        <v>0</v>
      </c>
      <c r="AE10" s="37">
        <v>64.5</v>
      </c>
      <c r="AF10" s="39">
        <v>0</v>
      </c>
      <c r="AG10" s="37">
        <v>74.099999999999994</v>
      </c>
      <c r="AH10" s="39">
        <v>0</v>
      </c>
      <c r="AI10" s="37">
        <v>82.5</v>
      </c>
      <c r="AJ10" s="39">
        <v>0</v>
      </c>
      <c r="AK10" s="37">
        <v>86.9</v>
      </c>
      <c r="AL10" s="39">
        <v>0</v>
      </c>
      <c r="AM10" s="37">
        <v>83</v>
      </c>
      <c r="AN10" s="39">
        <v>0</v>
      </c>
      <c r="AO10" s="37">
        <v>80.3</v>
      </c>
      <c r="AP10" s="39">
        <v>0</v>
      </c>
      <c r="AQ10" s="37">
        <v>87</v>
      </c>
      <c r="AR10" s="37">
        <v>0</v>
      </c>
      <c r="AS10" s="37">
        <v>75.7</v>
      </c>
      <c r="AT10" s="37">
        <v>0</v>
      </c>
      <c r="AU10" s="37">
        <v>76</v>
      </c>
      <c r="AV10" s="37">
        <v>0</v>
      </c>
      <c r="AW10" s="37">
        <v>82.5</v>
      </c>
      <c r="AX10" s="37">
        <v>0</v>
      </c>
      <c r="AY10" s="37">
        <v>87.1</v>
      </c>
      <c r="AZ10" s="37">
        <v>0</v>
      </c>
      <c r="BA10" s="37">
        <v>63.9</v>
      </c>
      <c r="BB10" s="37">
        <v>0</v>
      </c>
      <c r="BC10" s="37">
        <v>58.5</v>
      </c>
      <c r="BD10" s="37">
        <v>0</v>
      </c>
      <c r="BE10" s="37">
        <v>66.5</v>
      </c>
      <c r="BF10" s="37">
        <v>0</v>
      </c>
      <c r="BG10" s="37">
        <v>81.400000000000006</v>
      </c>
      <c r="BH10" s="37">
        <v>0</v>
      </c>
      <c r="BI10" s="37">
        <v>86.1</v>
      </c>
      <c r="BJ10" s="37">
        <v>0</v>
      </c>
      <c r="BK10" s="37">
        <v>91.2</v>
      </c>
      <c r="BL10" s="37">
        <v>0</v>
      </c>
      <c r="BM10" s="37">
        <v>104.7</v>
      </c>
      <c r="BN10" s="37">
        <v>0</v>
      </c>
      <c r="BO10" s="37">
        <v>160.1</v>
      </c>
      <c r="BP10" s="37">
        <v>0</v>
      </c>
      <c r="BQ10" s="37">
        <v>128.4</v>
      </c>
      <c r="BR10" s="37">
        <v>0</v>
      </c>
      <c r="BS10" s="37">
        <v>167.7</v>
      </c>
      <c r="BT10" s="37"/>
      <c r="BU10" s="37">
        <v>92.4</v>
      </c>
      <c r="BV10" s="37"/>
      <c r="BW10" s="50">
        <v>116.3</v>
      </c>
      <c r="BX10" s="50"/>
      <c r="BY10" s="50">
        <v>116.9</v>
      </c>
      <c r="BZ10" s="50"/>
      <c r="CA10" s="50">
        <v>116.2</v>
      </c>
      <c r="CB10" s="50"/>
      <c r="CC10" s="50">
        <v>111.3</v>
      </c>
      <c r="CD10" s="37"/>
      <c r="CE10" s="50">
        <v>146.6</v>
      </c>
      <c r="CF10" s="37"/>
      <c r="CG10" s="50">
        <v>156.6</v>
      </c>
      <c r="CH10" s="50"/>
      <c r="CI10" s="50">
        <v>205.4</v>
      </c>
      <c r="CJ10" s="50"/>
      <c r="CK10" s="50">
        <v>157.6</v>
      </c>
      <c r="CL10" s="50"/>
      <c r="CM10" s="50">
        <v>198.9</v>
      </c>
      <c r="CN10" s="50"/>
      <c r="CO10" s="50">
        <v>177.5</v>
      </c>
      <c r="CP10" s="50"/>
      <c r="CQ10" s="50">
        <v>176</v>
      </c>
      <c r="CR10" s="50"/>
      <c r="CS10" s="50">
        <v>167.4</v>
      </c>
      <c r="CT10" s="50"/>
      <c r="CU10" s="50">
        <v>225.7</v>
      </c>
      <c r="CW10" s="50">
        <v>233.7</v>
      </c>
      <c r="CY10" s="50">
        <v>232.8</v>
      </c>
      <c r="CZ10" s="50"/>
      <c r="DA10" s="50">
        <v>224.7</v>
      </c>
      <c r="DB10" s="50"/>
      <c r="DC10" s="50">
        <v>316.7</v>
      </c>
      <c r="DD10" s="50"/>
      <c r="DE10" s="50">
        <v>313.89999999999998</v>
      </c>
      <c r="DF10" s="50"/>
      <c r="DG10" s="50">
        <v>273.60000000000002</v>
      </c>
      <c r="DH10" s="50"/>
      <c r="DI10" s="50">
        <v>255.6</v>
      </c>
      <c r="DJ10" s="50"/>
      <c r="DK10" s="50">
        <v>368.5</v>
      </c>
      <c r="DL10" s="50"/>
      <c r="DM10" s="50">
        <v>338</v>
      </c>
      <c r="DN10" s="50"/>
      <c r="DO10" s="50">
        <v>347.6</v>
      </c>
      <c r="DP10" s="50"/>
      <c r="DQ10" s="50">
        <v>303.60000000000002</v>
      </c>
      <c r="DR10" s="50"/>
      <c r="DS10" s="50">
        <v>417.9</v>
      </c>
      <c r="DT10" s="50"/>
      <c r="DU10" s="50">
        <v>328.8</v>
      </c>
      <c r="DV10" s="50"/>
      <c r="DW10" s="50">
        <v>329.8</v>
      </c>
      <c r="DX10" s="50"/>
      <c r="DY10" s="50">
        <v>330.3</v>
      </c>
      <c r="DZ10" s="50"/>
      <c r="EA10" s="50">
        <v>408.1</v>
      </c>
      <c r="EB10" s="50"/>
      <c r="EC10" s="50">
        <v>382.7</v>
      </c>
      <c r="ED10" s="50"/>
      <c r="EE10" s="50">
        <v>391.9</v>
      </c>
      <c r="EF10" s="50"/>
      <c r="EG10" s="50">
        <v>380.2</v>
      </c>
      <c r="EH10" s="50"/>
      <c r="EI10" s="50">
        <v>538.5</v>
      </c>
      <c r="EJ10" s="50"/>
      <c r="EK10" s="50">
        <v>477.4</v>
      </c>
      <c r="EL10" s="50"/>
      <c r="EM10" s="50">
        <v>429</v>
      </c>
      <c r="EN10" s="50"/>
      <c r="EO10" s="50">
        <v>410.9</v>
      </c>
      <c r="EP10" s="50"/>
      <c r="EQ10" s="50">
        <v>481.1</v>
      </c>
      <c r="ER10" s="50"/>
      <c r="ES10" s="50">
        <v>426.7</v>
      </c>
      <c r="ET10" s="50"/>
      <c r="EU10" s="50">
        <v>384.7</v>
      </c>
      <c r="EW10" s="50">
        <v>410</v>
      </c>
      <c r="EY10" s="50">
        <v>480</v>
      </c>
      <c r="FA10" s="50">
        <v>408.8</v>
      </c>
      <c r="FC10" s="50">
        <v>435.1</v>
      </c>
      <c r="FD10" s="50"/>
      <c r="FE10" s="50">
        <v>457.7</v>
      </c>
      <c r="FF10" s="50"/>
      <c r="FG10" s="50">
        <v>559.20000000000005</v>
      </c>
      <c r="FH10" s="50">
        <v>509.3</v>
      </c>
      <c r="FI10" s="50">
        <v>556.6</v>
      </c>
      <c r="FJ10" s="50">
        <v>501.3</v>
      </c>
      <c r="FK10" s="50">
        <v>591.79999999999995</v>
      </c>
      <c r="FL10" s="50">
        <v>493.8</v>
      </c>
      <c r="FM10" s="50">
        <v>482.9</v>
      </c>
      <c r="FN10" s="50">
        <v>477.9</v>
      </c>
      <c r="FO10" s="50">
        <v>525.70000000000005</v>
      </c>
      <c r="FP10" s="105"/>
      <c r="FQ10" s="117"/>
    </row>
    <row r="11" spans="1:173" x14ac:dyDescent="0.2">
      <c r="A11" s="13" t="s">
        <v>4</v>
      </c>
      <c r="C11" s="62">
        <v>0</v>
      </c>
      <c r="D11" s="39">
        <v>0</v>
      </c>
      <c r="E11" s="37">
        <v>0.7</v>
      </c>
      <c r="F11" s="39">
        <v>0</v>
      </c>
      <c r="G11" s="37">
        <v>0.7</v>
      </c>
      <c r="H11" s="39">
        <v>0</v>
      </c>
      <c r="I11" s="37">
        <v>0.9</v>
      </c>
      <c r="J11" s="39">
        <v>0</v>
      </c>
      <c r="K11" s="37">
        <v>1.8</v>
      </c>
      <c r="L11" s="39">
        <v>0</v>
      </c>
      <c r="M11" s="37">
        <v>2.2000000000000002</v>
      </c>
      <c r="N11" s="39">
        <v>0</v>
      </c>
      <c r="O11" s="37">
        <v>3.5</v>
      </c>
      <c r="P11" s="39">
        <v>0</v>
      </c>
      <c r="Q11" s="37">
        <v>3.3</v>
      </c>
      <c r="R11" s="39">
        <v>0</v>
      </c>
      <c r="S11" s="37">
        <v>3.4</v>
      </c>
      <c r="T11" s="39">
        <v>0</v>
      </c>
      <c r="U11" s="37">
        <v>3.8</v>
      </c>
      <c r="V11" s="37">
        <v>0</v>
      </c>
      <c r="W11" s="37">
        <v>3.6</v>
      </c>
      <c r="X11" s="37">
        <v>0</v>
      </c>
      <c r="Y11" s="37">
        <v>3.6</v>
      </c>
      <c r="Z11" s="39">
        <v>0</v>
      </c>
      <c r="AA11" s="37">
        <v>3.9</v>
      </c>
      <c r="AB11" s="39">
        <v>0</v>
      </c>
      <c r="AC11" s="37">
        <v>3.8</v>
      </c>
      <c r="AD11" s="39">
        <v>0</v>
      </c>
      <c r="AE11" s="37">
        <v>3.5</v>
      </c>
      <c r="AF11" s="39">
        <v>0</v>
      </c>
      <c r="AG11" s="37">
        <v>3.3</v>
      </c>
      <c r="AH11" s="39">
        <v>0</v>
      </c>
      <c r="AI11" s="37">
        <v>3</v>
      </c>
      <c r="AJ11" s="39">
        <v>0</v>
      </c>
      <c r="AK11" s="37">
        <v>4.2</v>
      </c>
      <c r="AL11" s="39">
        <v>0</v>
      </c>
      <c r="AM11" s="37">
        <v>3.9</v>
      </c>
      <c r="AN11" s="39">
        <v>0</v>
      </c>
      <c r="AO11" s="37">
        <v>3.3</v>
      </c>
      <c r="AP11" s="39">
        <v>0</v>
      </c>
      <c r="AQ11" s="37">
        <v>3.1</v>
      </c>
      <c r="AR11" s="37">
        <v>0</v>
      </c>
      <c r="AS11" s="37">
        <v>2.9</v>
      </c>
      <c r="AT11" s="37">
        <v>0</v>
      </c>
      <c r="AU11" s="37">
        <v>2.8</v>
      </c>
      <c r="AV11" s="37">
        <v>0</v>
      </c>
      <c r="AW11" s="37">
        <v>3.1</v>
      </c>
      <c r="AX11" s="37">
        <v>0</v>
      </c>
      <c r="AY11" s="37">
        <v>3.1</v>
      </c>
      <c r="AZ11" s="37">
        <v>0</v>
      </c>
      <c r="BA11" s="37">
        <v>2.9</v>
      </c>
      <c r="BB11" s="37">
        <v>0</v>
      </c>
      <c r="BC11" s="37">
        <v>0.8</v>
      </c>
      <c r="BD11" s="37">
        <v>0</v>
      </c>
      <c r="BE11" s="37">
        <v>0.8</v>
      </c>
      <c r="BF11" s="37">
        <v>0</v>
      </c>
      <c r="BG11" s="37">
        <v>0.8</v>
      </c>
      <c r="BH11" s="37">
        <v>0</v>
      </c>
      <c r="BI11" s="37">
        <v>0.7</v>
      </c>
      <c r="BJ11" s="37">
        <v>0</v>
      </c>
      <c r="BK11" s="37">
        <v>0.8</v>
      </c>
      <c r="BL11" s="37">
        <v>0</v>
      </c>
      <c r="BM11" s="37">
        <v>0.8</v>
      </c>
      <c r="BN11" s="37">
        <v>0</v>
      </c>
      <c r="BO11" s="37">
        <v>0.8</v>
      </c>
      <c r="BP11" s="37">
        <v>0</v>
      </c>
      <c r="BQ11" s="37">
        <v>0.9</v>
      </c>
      <c r="BR11" s="37">
        <v>0</v>
      </c>
      <c r="BS11" s="37">
        <v>0</v>
      </c>
      <c r="BT11" s="37"/>
      <c r="BU11" s="37">
        <v>46.1</v>
      </c>
      <c r="BV11" s="37"/>
      <c r="BW11" s="50">
        <v>47.5</v>
      </c>
      <c r="BX11" s="50"/>
      <c r="BY11" s="50">
        <v>47.5</v>
      </c>
      <c r="BZ11" s="50"/>
      <c r="CA11" s="50">
        <v>51.9</v>
      </c>
      <c r="CB11" s="50"/>
      <c r="CC11" s="50">
        <v>53.6</v>
      </c>
      <c r="CD11" s="37"/>
      <c r="CE11" s="50">
        <v>52.3</v>
      </c>
      <c r="CF11" s="37"/>
      <c r="CG11" s="50">
        <v>54.6</v>
      </c>
      <c r="CH11" s="50"/>
      <c r="CI11" s="50">
        <v>51.4</v>
      </c>
      <c r="CJ11" s="50"/>
      <c r="CK11" s="50">
        <v>53.2</v>
      </c>
      <c r="CL11" s="50"/>
      <c r="CM11" s="50">
        <v>53</v>
      </c>
      <c r="CN11" s="50"/>
      <c r="CO11" s="50">
        <v>52.1</v>
      </c>
      <c r="CP11" s="50"/>
      <c r="CQ11" s="50">
        <v>50.5</v>
      </c>
      <c r="CR11" s="50"/>
      <c r="CS11" s="50">
        <v>48.3</v>
      </c>
      <c r="CT11" s="50"/>
      <c r="CU11" s="50">
        <v>49.1</v>
      </c>
      <c r="CW11" s="50">
        <v>46.6</v>
      </c>
      <c r="CY11" s="50">
        <v>47</v>
      </c>
      <c r="CZ11" s="50"/>
      <c r="DA11" s="50">
        <v>45.3</v>
      </c>
      <c r="DB11" s="50"/>
      <c r="DC11" s="50">
        <v>46.7</v>
      </c>
      <c r="DD11" s="50"/>
      <c r="DE11" s="50">
        <v>46.5</v>
      </c>
      <c r="DF11" s="50"/>
      <c r="DG11" s="50">
        <v>46.1</v>
      </c>
      <c r="DH11" s="50"/>
      <c r="DI11" s="50">
        <v>46.1</v>
      </c>
      <c r="DJ11" s="50"/>
      <c r="DK11" s="50">
        <v>51.3</v>
      </c>
      <c r="DL11" s="50"/>
      <c r="DM11" s="50">
        <v>54.4</v>
      </c>
      <c r="DN11" s="50"/>
      <c r="DO11" s="50">
        <v>56.7</v>
      </c>
      <c r="DP11" s="50"/>
      <c r="DQ11" s="50">
        <v>58.6</v>
      </c>
      <c r="DR11" s="50"/>
      <c r="DS11" s="50">
        <v>62</v>
      </c>
      <c r="DT11" s="50"/>
      <c r="DU11" s="50">
        <v>61.5</v>
      </c>
      <c r="DV11" s="50"/>
      <c r="DW11" s="50">
        <v>59.8</v>
      </c>
      <c r="DX11" s="50"/>
      <c r="DY11" s="50">
        <v>59.3</v>
      </c>
      <c r="DZ11" s="50"/>
      <c r="EA11" s="50">
        <v>63.2</v>
      </c>
      <c r="EB11" s="50"/>
      <c r="EC11" s="50">
        <v>67.900000000000006</v>
      </c>
      <c r="ED11" s="50"/>
      <c r="EE11" s="50">
        <v>66.8</v>
      </c>
      <c r="EF11" s="50"/>
      <c r="EG11" s="50">
        <v>66.099999999999994</v>
      </c>
      <c r="EH11" s="50"/>
      <c r="EI11" s="50">
        <v>68.099999999999994</v>
      </c>
      <c r="EJ11" s="50"/>
      <c r="EK11" s="50">
        <v>69.3</v>
      </c>
      <c r="EL11" s="50"/>
      <c r="EM11" s="50">
        <v>67.099999999999994</v>
      </c>
      <c r="EN11" s="50"/>
      <c r="EO11" s="50">
        <v>62.1</v>
      </c>
      <c r="EP11" s="50"/>
      <c r="EQ11" s="50">
        <v>62.4</v>
      </c>
      <c r="ER11" s="50"/>
      <c r="ES11" s="50">
        <v>66</v>
      </c>
      <c r="ET11" s="50"/>
      <c r="EU11" s="50">
        <v>68</v>
      </c>
      <c r="EW11" s="50">
        <v>72.3</v>
      </c>
      <c r="EY11" s="50">
        <v>76.400000000000006</v>
      </c>
      <c r="FA11" s="50">
        <v>81.400000000000006</v>
      </c>
      <c r="FC11" s="50">
        <v>86.2</v>
      </c>
      <c r="FD11" s="50"/>
      <c r="FE11" s="50">
        <v>93.2</v>
      </c>
      <c r="FF11" s="50"/>
      <c r="FG11" s="50">
        <v>99.9</v>
      </c>
      <c r="FH11" s="50">
        <v>106.1</v>
      </c>
      <c r="FI11" s="50">
        <v>113.9</v>
      </c>
      <c r="FJ11" s="50">
        <v>106.4</v>
      </c>
      <c r="FK11" s="50">
        <v>109</v>
      </c>
      <c r="FL11" s="50">
        <v>107.1</v>
      </c>
      <c r="FM11" s="50">
        <v>108.9</v>
      </c>
      <c r="FN11" s="50">
        <v>106.2</v>
      </c>
      <c r="FO11" s="50">
        <v>109.4</v>
      </c>
      <c r="FP11" s="105"/>
      <c r="FQ11" s="117"/>
    </row>
    <row r="12" spans="1:173" x14ac:dyDescent="0.2">
      <c r="A12" s="13"/>
      <c r="C12" s="62"/>
      <c r="D12" s="39"/>
      <c r="E12" s="37"/>
      <c r="F12" s="39"/>
      <c r="G12" s="37"/>
      <c r="H12" s="39"/>
      <c r="I12" s="37"/>
      <c r="J12" s="39"/>
      <c r="K12" s="37"/>
      <c r="L12" s="39"/>
      <c r="M12" s="37"/>
      <c r="N12" s="39"/>
      <c r="O12" s="37"/>
      <c r="P12" s="39"/>
      <c r="Q12" s="37"/>
      <c r="R12" s="39"/>
      <c r="S12" s="37"/>
      <c r="T12" s="39"/>
      <c r="U12" s="37"/>
      <c r="V12" s="37"/>
      <c r="W12" s="37"/>
      <c r="X12" s="37"/>
      <c r="Y12" s="37"/>
      <c r="Z12" s="39"/>
      <c r="AA12" s="37"/>
      <c r="AB12" s="39"/>
      <c r="AC12" s="37"/>
      <c r="AD12" s="39"/>
      <c r="AE12" s="37"/>
      <c r="AF12" s="39"/>
      <c r="AG12" s="37"/>
      <c r="AH12" s="39"/>
      <c r="AI12" s="37"/>
      <c r="AJ12" s="39"/>
      <c r="AK12" s="37"/>
      <c r="AL12" s="39"/>
      <c r="AM12" s="37"/>
      <c r="AN12" s="39"/>
      <c r="AO12" s="37"/>
      <c r="AP12" s="39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50"/>
      <c r="BX12" s="50"/>
      <c r="BY12" s="50"/>
      <c r="BZ12" s="50"/>
      <c r="CA12" s="50"/>
      <c r="CB12" s="50"/>
      <c r="CC12" s="50"/>
      <c r="CD12" s="37"/>
      <c r="CE12" s="50"/>
      <c r="CF12" s="37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W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W12" s="50"/>
      <c r="EY12" s="50"/>
      <c r="FA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105"/>
      <c r="FQ12" s="117"/>
    </row>
    <row r="13" spans="1:173" x14ac:dyDescent="0.2">
      <c r="A13" s="13" t="s">
        <v>5</v>
      </c>
      <c r="C13" s="62">
        <v>652.70000000000005</v>
      </c>
      <c r="D13" s="39">
        <v>0</v>
      </c>
      <c r="E13" s="37">
        <v>658.4</v>
      </c>
      <c r="F13" s="39">
        <v>0</v>
      </c>
      <c r="G13" s="37">
        <v>669.9</v>
      </c>
      <c r="H13" s="39">
        <v>0</v>
      </c>
      <c r="I13" s="37">
        <v>667.4</v>
      </c>
      <c r="J13" s="39">
        <v>0</v>
      </c>
      <c r="K13" s="37">
        <v>693.5</v>
      </c>
      <c r="L13" s="39">
        <v>0</v>
      </c>
      <c r="M13" s="37">
        <v>696.4</v>
      </c>
      <c r="N13" s="39">
        <v>0</v>
      </c>
      <c r="O13" s="37">
        <v>705</v>
      </c>
      <c r="P13" s="39">
        <v>0</v>
      </c>
      <c r="Q13" s="37">
        <v>694.9</v>
      </c>
      <c r="R13" s="39">
        <v>0</v>
      </c>
      <c r="S13" s="37">
        <v>721.4</v>
      </c>
      <c r="T13" s="39">
        <v>0</v>
      </c>
      <c r="U13" s="37">
        <v>716</v>
      </c>
      <c r="V13" s="37">
        <v>0</v>
      </c>
      <c r="W13" s="37">
        <v>730.6</v>
      </c>
      <c r="X13" s="37">
        <v>0</v>
      </c>
      <c r="Y13" s="37">
        <v>754.6</v>
      </c>
      <c r="Z13" s="39">
        <v>0</v>
      </c>
      <c r="AA13" s="37">
        <v>835.8</v>
      </c>
      <c r="AB13" s="39">
        <v>0</v>
      </c>
      <c r="AC13" s="37">
        <v>873.5</v>
      </c>
      <c r="AD13" s="39">
        <v>0</v>
      </c>
      <c r="AE13" s="37">
        <v>886</v>
      </c>
      <c r="AF13" s="39">
        <v>0</v>
      </c>
      <c r="AG13" s="37">
        <v>944.7</v>
      </c>
      <c r="AH13" s="39">
        <v>0</v>
      </c>
      <c r="AI13" s="37">
        <v>1048.4000000000001</v>
      </c>
      <c r="AJ13" s="39">
        <v>0</v>
      </c>
      <c r="AK13" s="37">
        <v>1144.4000000000001</v>
      </c>
      <c r="AL13" s="39">
        <v>0</v>
      </c>
      <c r="AM13" s="37">
        <v>1155.5999999999999</v>
      </c>
      <c r="AN13" s="39">
        <v>0</v>
      </c>
      <c r="AO13" s="37">
        <v>1148.7</v>
      </c>
      <c r="AP13" s="39">
        <v>0</v>
      </c>
      <c r="AQ13" s="37">
        <v>1179.5</v>
      </c>
      <c r="AR13" s="37">
        <v>0</v>
      </c>
      <c r="AS13" s="37">
        <v>1184.0999999999999</v>
      </c>
      <c r="AT13" s="37">
        <v>0</v>
      </c>
      <c r="AU13" s="37">
        <v>1180.3</v>
      </c>
      <c r="AV13" s="37">
        <v>0</v>
      </c>
      <c r="AW13" s="37">
        <v>1167.5999999999999</v>
      </c>
      <c r="AX13" s="37">
        <v>0</v>
      </c>
      <c r="AY13" s="37">
        <v>1211.5</v>
      </c>
      <c r="AZ13" s="37">
        <v>0</v>
      </c>
      <c r="BA13" s="37">
        <v>1259.7</v>
      </c>
      <c r="BB13" s="37">
        <v>0</v>
      </c>
      <c r="BC13" s="37">
        <v>1301.0999999999999</v>
      </c>
      <c r="BD13" s="37">
        <v>0</v>
      </c>
      <c r="BE13" s="37">
        <v>1344.9</v>
      </c>
      <c r="BF13" s="37">
        <v>0</v>
      </c>
      <c r="BG13" s="37">
        <v>1488.4</v>
      </c>
      <c r="BH13" s="37">
        <v>0</v>
      </c>
      <c r="BI13" s="37">
        <v>1582.9</v>
      </c>
      <c r="BJ13" s="37">
        <v>0</v>
      </c>
      <c r="BK13" s="37">
        <v>1674.4</v>
      </c>
      <c r="BL13" s="37">
        <v>0</v>
      </c>
      <c r="BM13" s="37">
        <v>1752.9</v>
      </c>
      <c r="BN13" s="37">
        <v>0</v>
      </c>
      <c r="BO13" s="37">
        <v>1897.2</v>
      </c>
      <c r="BP13" s="37">
        <v>0</v>
      </c>
      <c r="BQ13" s="37">
        <v>1977.8</v>
      </c>
      <c r="BR13" s="37">
        <v>0</v>
      </c>
      <c r="BS13" s="37">
        <v>2047.5</v>
      </c>
      <c r="BT13" s="37"/>
      <c r="BU13" s="37">
        <v>2109.9</v>
      </c>
      <c r="BV13" s="37"/>
      <c r="BW13" s="50">
        <v>2210.3000000000002</v>
      </c>
      <c r="BX13" s="50"/>
      <c r="BY13" s="50">
        <v>2278.5</v>
      </c>
      <c r="BZ13" s="50"/>
      <c r="CA13" s="50">
        <v>2354.3000000000002</v>
      </c>
      <c r="CB13" s="50"/>
      <c r="CC13" s="50">
        <v>2408.1999999999998</v>
      </c>
      <c r="CD13" s="37"/>
      <c r="CE13" s="50">
        <v>2518.1</v>
      </c>
      <c r="CF13" s="37"/>
      <c r="CG13" s="50">
        <v>2562.8000000000002</v>
      </c>
      <c r="CH13" s="50"/>
      <c r="CI13" s="50">
        <v>2615.6</v>
      </c>
      <c r="CJ13" s="50"/>
      <c r="CK13" s="50">
        <v>2719.8</v>
      </c>
      <c r="CL13" s="50"/>
      <c r="CM13" s="50">
        <v>2943.6</v>
      </c>
      <c r="CN13" s="50"/>
      <c r="CO13" s="50">
        <v>3052.6</v>
      </c>
      <c r="CP13" s="50"/>
      <c r="CQ13" s="50">
        <v>3189.7</v>
      </c>
      <c r="CR13" s="50"/>
      <c r="CS13" s="50">
        <v>3345.1</v>
      </c>
      <c r="CT13" s="50"/>
      <c r="CU13" s="50">
        <v>3626.2</v>
      </c>
      <c r="CW13" s="50">
        <v>3812</v>
      </c>
      <c r="CX13" s="50"/>
      <c r="CY13" s="50">
        <v>4061.2</v>
      </c>
      <c r="CZ13" s="50"/>
      <c r="DA13" s="50">
        <v>4207</v>
      </c>
      <c r="DB13" s="50"/>
      <c r="DC13" s="50">
        <v>4474</v>
      </c>
      <c r="DD13" s="50"/>
      <c r="DE13" s="50">
        <v>4637.7</v>
      </c>
      <c r="DF13" s="50"/>
      <c r="DG13" s="50">
        <v>4827.6000000000004</v>
      </c>
      <c r="DH13" s="50"/>
      <c r="DI13" s="50">
        <v>5049</v>
      </c>
      <c r="DJ13" s="50"/>
      <c r="DK13" s="50">
        <v>5498.1</v>
      </c>
      <c r="DL13" s="50"/>
      <c r="DM13" s="50">
        <v>5780.1</v>
      </c>
      <c r="DN13" s="50"/>
      <c r="DO13" s="50">
        <v>6005.2</v>
      </c>
      <c r="DP13" s="50"/>
      <c r="DQ13" s="50">
        <v>6225.2</v>
      </c>
      <c r="DR13" s="50"/>
      <c r="DS13" s="50">
        <v>6617.9</v>
      </c>
      <c r="DT13" s="50"/>
      <c r="DU13" s="50">
        <v>6873.6</v>
      </c>
      <c r="DV13" s="50"/>
      <c r="DW13" s="50">
        <v>7072.8</v>
      </c>
      <c r="DX13" s="50"/>
      <c r="DY13" s="50">
        <v>7221.2</v>
      </c>
      <c r="DZ13" s="50"/>
      <c r="EA13" s="50">
        <v>9859</v>
      </c>
      <c r="EB13" s="50"/>
      <c r="EC13" s="50">
        <v>10095.9</v>
      </c>
      <c r="ED13" s="50"/>
      <c r="EE13" s="50">
        <v>10176.1</v>
      </c>
      <c r="EF13" s="50"/>
      <c r="EG13" s="50">
        <v>10124.799999999999</v>
      </c>
      <c r="EH13" s="50"/>
      <c r="EI13" s="50">
        <v>10158</v>
      </c>
      <c r="EJ13" s="50"/>
      <c r="EK13" s="50">
        <v>9966.5</v>
      </c>
      <c r="EL13" s="50"/>
      <c r="EM13" s="50">
        <v>9685.7999999999993</v>
      </c>
      <c r="EN13" s="50"/>
      <c r="EO13" s="50">
        <v>9349.7999999999993</v>
      </c>
      <c r="EP13" s="50"/>
      <c r="EQ13" s="50">
        <v>9198</v>
      </c>
      <c r="ER13" s="50"/>
      <c r="ES13" s="50">
        <v>9190.6</v>
      </c>
      <c r="ET13" s="50"/>
      <c r="EU13" s="50">
        <v>9186.4</v>
      </c>
      <c r="EW13" s="50">
        <v>9165.5</v>
      </c>
      <c r="EY13" s="50">
        <v>9384.2999999999993</v>
      </c>
      <c r="FA13" s="50">
        <v>9599.6</v>
      </c>
      <c r="FC13" s="50">
        <v>9812.2000000000007</v>
      </c>
      <c r="FD13" s="50"/>
      <c r="FE13" s="50">
        <v>10020.1</v>
      </c>
      <c r="FF13" s="50"/>
      <c r="FG13" s="50">
        <v>10483.5</v>
      </c>
      <c r="FH13" s="50">
        <v>10884.2</v>
      </c>
      <c r="FI13" s="50">
        <v>11197.6</v>
      </c>
      <c r="FJ13" s="50">
        <v>11289.1</v>
      </c>
      <c r="FK13" s="50">
        <v>11476.7</v>
      </c>
      <c r="FL13" s="50">
        <v>11563</v>
      </c>
      <c r="FM13" s="50">
        <v>11563.7</v>
      </c>
      <c r="FN13" s="50">
        <v>11511.5</v>
      </c>
      <c r="FO13" s="50">
        <v>11578.5</v>
      </c>
      <c r="FP13" s="105"/>
      <c r="FQ13" s="117"/>
    </row>
    <row r="14" spans="1:173" x14ac:dyDescent="0.2">
      <c r="A14" s="13" t="s">
        <v>6</v>
      </c>
      <c r="C14" s="65">
        <v>-143</v>
      </c>
      <c r="D14" s="39">
        <v>0</v>
      </c>
      <c r="E14" s="40">
        <v>-143.4</v>
      </c>
      <c r="F14" s="39">
        <v>0</v>
      </c>
      <c r="G14" s="40">
        <v>-142.69999999999999</v>
      </c>
      <c r="H14" s="39">
        <v>0</v>
      </c>
      <c r="I14" s="40">
        <v>-141.4</v>
      </c>
      <c r="J14" s="39">
        <v>0</v>
      </c>
      <c r="K14" s="40">
        <v>-139</v>
      </c>
      <c r="L14" s="39">
        <v>0</v>
      </c>
      <c r="M14" s="40">
        <v>-136.4</v>
      </c>
      <c r="N14" s="39">
        <v>0</v>
      </c>
      <c r="O14" s="40">
        <v>-138.6</v>
      </c>
      <c r="P14" s="39">
        <v>0</v>
      </c>
      <c r="Q14" s="40">
        <v>-131.4</v>
      </c>
      <c r="R14" s="39">
        <v>0</v>
      </c>
      <c r="S14" s="40">
        <v>-130.6</v>
      </c>
      <c r="T14" s="39">
        <v>0</v>
      </c>
      <c r="U14" s="40">
        <v>-129.1</v>
      </c>
      <c r="V14" s="37">
        <v>0</v>
      </c>
      <c r="W14" s="40">
        <v>-130.4</v>
      </c>
      <c r="X14" s="37">
        <v>0</v>
      </c>
      <c r="Y14" s="40">
        <v>-128.80000000000001</v>
      </c>
      <c r="Z14" s="39">
        <v>0</v>
      </c>
      <c r="AA14" s="40">
        <v>-128.19999999999999</v>
      </c>
      <c r="AB14" s="39">
        <v>0</v>
      </c>
      <c r="AC14" s="40">
        <v>-129.30000000000001</v>
      </c>
      <c r="AD14" s="39">
        <v>0</v>
      </c>
      <c r="AE14" s="40">
        <v>-130</v>
      </c>
      <c r="AF14" s="39">
        <v>0</v>
      </c>
      <c r="AG14" s="40">
        <v>-134.1</v>
      </c>
      <c r="AH14" s="39">
        <v>0</v>
      </c>
      <c r="AI14" s="40">
        <v>-113.8</v>
      </c>
      <c r="AJ14" s="39">
        <v>0</v>
      </c>
      <c r="AK14" s="40">
        <v>-132.19999999999999</v>
      </c>
      <c r="AL14" s="39">
        <v>0</v>
      </c>
      <c r="AM14" s="40">
        <v>-119.2</v>
      </c>
      <c r="AN14" s="39">
        <v>0</v>
      </c>
      <c r="AO14" s="40">
        <v>-130.80000000000001</v>
      </c>
      <c r="AP14" s="39">
        <v>0</v>
      </c>
      <c r="AQ14" s="40">
        <v>-131.4</v>
      </c>
      <c r="AR14" s="37">
        <v>0</v>
      </c>
      <c r="AS14" s="40">
        <v>-127.2</v>
      </c>
      <c r="AT14" s="37">
        <v>0</v>
      </c>
      <c r="AU14" s="40">
        <v>-123.2</v>
      </c>
      <c r="AV14" s="37">
        <v>0</v>
      </c>
      <c r="AW14" s="40">
        <v>-117.6</v>
      </c>
      <c r="AX14" s="37">
        <v>0</v>
      </c>
      <c r="AY14" s="40">
        <v>-123.2</v>
      </c>
      <c r="AZ14" s="37">
        <v>0</v>
      </c>
      <c r="BA14" s="40">
        <v>-124.9</v>
      </c>
      <c r="BB14" s="37">
        <v>0</v>
      </c>
      <c r="BC14" s="40">
        <v>-125</v>
      </c>
      <c r="BD14" s="37">
        <v>0</v>
      </c>
      <c r="BE14" s="40">
        <v>-126.9</v>
      </c>
      <c r="BF14" s="37">
        <v>0</v>
      </c>
      <c r="BG14" s="40">
        <v>-135.9</v>
      </c>
      <c r="BH14" s="37">
        <v>0</v>
      </c>
      <c r="BI14" s="40">
        <v>-144.80000000000001</v>
      </c>
      <c r="BJ14" s="37">
        <v>0</v>
      </c>
      <c r="BK14" s="40">
        <v>-149</v>
      </c>
      <c r="BL14" s="37">
        <v>0</v>
      </c>
      <c r="BM14" s="40">
        <v>-154.30000000000001</v>
      </c>
      <c r="BN14" s="37">
        <v>0</v>
      </c>
      <c r="BO14" s="40">
        <v>-159.4</v>
      </c>
      <c r="BP14" s="37">
        <v>0</v>
      </c>
      <c r="BQ14" s="40">
        <v>-161.9</v>
      </c>
      <c r="BR14" s="37">
        <v>0</v>
      </c>
      <c r="BS14" s="40">
        <v>-170.8</v>
      </c>
      <c r="BT14" s="37"/>
      <c r="BU14" s="40">
        <v>-176.4</v>
      </c>
      <c r="BV14" s="37"/>
      <c r="BW14" s="51">
        <v>-181.7</v>
      </c>
      <c r="BX14" s="50"/>
      <c r="BY14" s="51">
        <v>-185.8</v>
      </c>
      <c r="BZ14" s="50"/>
      <c r="CA14" s="51">
        <v>-190.9</v>
      </c>
      <c r="CB14" s="50"/>
      <c r="CC14" s="51">
        <v>-195.4</v>
      </c>
      <c r="CD14" s="37"/>
      <c r="CE14" s="51">
        <v>-200.1</v>
      </c>
      <c r="CF14" s="37"/>
      <c r="CG14" s="51">
        <v>-204.8</v>
      </c>
      <c r="CH14" s="51"/>
      <c r="CI14" s="51">
        <v>-208.2</v>
      </c>
      <c r="CJ14" s="51"/>
      <c r="CK14" s="51">
        <v>-206.9</v>
      </c>
      <c r="CL14" s="51"/>
      <c r="CM14" s="51">
        <v>-210.4</v>
      </c>
      <c r="CN14" s="51"/>
      <c r="CO14" s="51">
        <v>-217.9</v>
      </c>
      <c r="CP14" s="51"/>
      <c r="CQ14" s="51">
        <v>-230.2</v>
      </c>
      <c r="CR14" s="51"/>
      <c r="CS14" s="51">
        <v>-243.6</v>
      </c>
      <c r="CT14" s="51"/>
      <c r="CU14" s="51">
        <v>-262.8</v>
      </c>
      <c r="CW14" s="51">
        <v>-276.89999999999998</v>
      </c>
      <c r="CX14" s="51"/>
      <c r="CY14" s="51">
        <v>-296.8</v>
      </c>
      <c r="CZ14" s="51"/>
      <c r="DA14" s="51">
        <v>-320.39999999999998</v>
      </c>
      <c r="DB14" s="51"/>
      <c r="DC14" s="51">
        <v>-338</v>
      </c>
      <c r="DD14" s="51"/>
      <c r="DE14" s="51">
        <v>-354.1</v>
      </c>
      <c r="DF14" s="51"/>
      <c r="DG14" s="51">
        <v>-376.2</v>
      </c>
      <c r="DH14" s="51"/>
      <c r="DI14" s="51">
        <v>-429.4</v>
      </c>
      <c r="DJ14" s="51"/>
      <c r="DK14" s="51">
        <v>-448.4</v>
      </c>
      <c r="DL14" s="51"/>
      <c r="DM14" s="51">
        <v>-435.7</v>
      </c>
      <c r="DN14" s="51"/>
      <c r="DO14" s="51">
        <v>-447.6</v>
      </c>
      <c r="DP14" s="51"/>
      <c r="DQ14" s="51">
        <v>-461.9</v>
      </c>
      <c r="DR14" s="51"/>
      <c r="DS14" s="51">
        <v>-474.2</v>
      </c>
      <c r="DT14" s="51"/>
      <c r="DU14" s="51">
        <v>-489.6</v>
      </c>
      <c r="DV14" s="51"/>
      <c r="DW14" s="51">
        <v>-509.1</v>
      </c>
      <c r="DX14" s="51"/>
      <c r="DY14" s="51">
        <v>-536</v>
      </c>
      <c r="DZ14" s="51"/>
      <c r="EA14" s="51">
        <v>-3240.5</v>
      </c>
      <c r="EB14" s="51"/>
      <c r="EC14" s="51">
        <v>-3346.1</v>
      </c>
      <c r="ED14" s="51"/>
      <c r="EE14" s="51">
        <v>-3310.9</v>
      </c>
      <c r="EF14" s="51"/>
      <c r="EG14" s="51">
        <v>-3336.9</v>
      </c>
      <c r="EH14" s="51"/>
      <c r="EI14" s="51">
        <v>-3282.7</v>
      </c>
      <c r="EJ14" s="51"/>
      <c r="EK14" s="51">
        <v>-3198.4</v>
      </c>
      <c r="EL14" s="51"/>
      <c r="EM14" s="51">
        <v>-3103.2</v>
      </c>
      <c r="EN14" s="51"/>
      <c r="EO14" s="51">
        <v>-3013.5</v>
      </c>
      <c r="EP14" s="51"/>
      <c r="EQ14" s="51">
        <v>-2870.8</v>
      </c>
      <c r="ER14" s="51"/>
      <c r="ES14" s="51">
        <v>-2866.9</v>
      </c>
      <c r="ET14" s="51"/>
      <c r="EU14" s="51">
        <v>-2874.8</v>
      </c>
      <c r="EV14" s="107"/>
      <c r="EW14" s="51">
        <v>-2867.8</v>
      </c>
      <c r="EX14" s="107"/>
      <c r="EY14" s="51">
        <v>-2884</v>
      </c>
      <c r="EZ14" s="107"/>
      <c r="FA14" s="51">
        <v>-2989.3</v>
      </c>
      <c r="FB14" s="107"/>
      <c r="FC14" s="51">
        <v>-3031.7</v>
      </c>
      <c r="FD14" s="51"/>
      <c r="FE14" s="51">
        <v>-3064.8</v>
      </c>
      <c r="FF14" s="51"/>
      <c r="FG14" s="51">
        <v>-3137.9</v>
      </c>
      <c r="FH14" s="51">
        <v>-3336.5</v>
      </c>
      <c r="FI14" s="51">
        <v>-3416.1</v>
      </c>
      <c r="FJ14" s="51">
        <v>-3438.8</v>
      </c>
      <c r="FK14" s="51">
        <v>-3498.5</v>
      </c>
      <c r="FL14" s="51">
        <v>-3561.1</v>
      </c>
      <c r="FM14" s="51">
        <v>-3588.2</v>
      </c>
      <c r="FN14" s="51">
        <v>-3602.3</v>
      </c>
      <c r="FO14" s="51">
        <v>-3622.1</v>
      </c>
      <c r="FP14" s="105"/>
      <c r="FQ14" s="117"/>
    </row>
    <row r="15" spans="1:173" x14ac:dyDescent="0.2">
      <c r="A15" s="15" t="s">
        <v>7</v>
      </c>
      <c r="C15" s="62">
        <v>509.7</v>
      </c>
      <c r="D15" s="39">
        <v>0</v>
      </c>
      <c r="E15" s="37">
        <v>515</v>
      </c>
      <c r="F15" s="39">
        <v>0</v>
      </c>
      <c r="G15" s="37">
        <v>527.20000000000005</v>
      </c>
      <c r="H15" s="39">
        <v>0</v>
      </c>
      <c r="I15" s="37">
        <v>526</v>
      </c>
      <c r="J15" s="39">
        <v>0</v>
      </c>
      <c r="K15" s="37">
        <v>554.5</v>
      </c>
      <c r="L15" s="39">
        <v>0</v>
      </c>
      <c r="M15" s="37">
        <v>560</v>
      </c>
      <c r="N15" s="39">
        <v>0</v>
      </c>
      <c r="O15" s="37">
        <v>566.4</v>
      </c>
      <c r="P15" s="39">
        <v>0</v>
      </c>
      <c r="Q15" s="37">
        <v>563.5</v>
      </c>
      <c r="R15" s="39">
        <v>0</v>
      </c>
      <c r="S15" s="37">
        <v>590.79999999999995</v>
      </c>
      <c r="T15" s="39">
        <v>0</v>
      </c>
      <c r="U15" s="37">
        <v>586.9</v>
      </c>
      <c r="V15" s="37">
        <v>0</v>
      </c>
      <c r="W15" s="37">
        <v>600.20000000000005</v>
      </c>
      <c r="X15" s="37">
        <v>0</v>
      </c>
      <c r="Y15" s="37">
        <v>625.79999999999995</v>
      </c>
      <c r="Z15" s="39">
        <v>0</v>
      </c>
      <c r="AA15" s="37">
        <v>707.6</v>
      </c>
      <c r="AB15" s="39">
        <v>0</v>
      </c>
      <c r="AC15" s="37">
        <v>744.2</v>
      </c>
      <c r="AD15" s="39">
        <v>0</v>
      </c>
      <c r="AE15" s="37">
        <v>756</v>
      </c>
      <c r="AF15" s="39">
        <v>0</v>
      </c>
      <c r="AG15" s="37">
        <v>810.6</v>
      </c>
      <c r="AH15" s="39">
        <v>0</v>
      </c>
      <c r="AI15" s="37">
        <v>934.6</v>
      </c>
      <c r="AJ15" s="39">
        <v>0</v>
      </c>
      <c r="AK15" s="37">
        <v>1012.2</v>
      </c>
      <c r="AL15" s="39">
        <v>0</v>
      </c>
      <c r="AM15" s="37">
        <v>1036.4000000000001</v>
      </c>
      <c r="AN15" s="39">
        <v>0</v>
      </c>
      <c r="AO15" s="37">
        <v>1017.9</v>
      </c>
      <c r="AP15" s="39">
        <v>0</v>
      </c>
      <c r="AQ15" s="37">
        <v>1048.0999999999999</v>
      </c>
      <c r="AR15" s="37">
        <v>0</v>
      </c>
      <c r="AS15" s="37">
        <v>1056.9000000000001</v>
      </c>
      <c r="AT15" s="37">
        <v>0</v>
      </c>
      <c r="AU15" s="37">
        <v>1057.0999999999999</v>
      </c>
      <c r="AV15" s="37">
        <v>0</v>
      </c>
      <c r="AW15" s="37">
        <v>1050</v>
      </c>
      <c r="AX15" s="37">
        <v>0</v>
      </c>
      <c r="AY15" s="37">
        <v>1088.3</v>
      </c>
      <c r="AZ15" s="37">
        <v>0</v>
      </c>
      <c r="BA15" s="37">
        <v>1134.8</v>
      </c>
      <c r="BB15" s="37">
        <v>0</v>
      </c>
      <c r="BC15" s="37">
        <v>1176.0999999999999</v>
      </c>
      <c r="BD15" s="37">
        <v>0</v>
      </c>
      <c r="BE15" s="37">
        <v>1218</v>
      </c>
      <c r="BF15" s="37">
        <v>0</v>
      </c>
      <c r="BG15" s="37">
        <v>1352.5</v>
      </c>
      <c r="BH15" s="37">
        <v>0</v>
      </c>
      <c r="BI15" s="37">
        <v>1438.1</v>
      </c>
      <c r="BJ15" s="37">
        <v>0</v>
      </c>
      <c r="BK15" s="37">
        <v>1525.4</v>
      </c>
      <c r="BL15" s="37">
        <v>0</v>
      </c>
      <c r="BM15" s="37">
        <v>1598.6</v>
      </c>
      <c r="BN15" s="37">
        <v>0</v>
      </c>
      <c r="BO15" s="37">
        <v>1737.8</v>
      </c>
      <c r="BP15" s="37">
        <v>0</v>
      </c>
      <c r="BQ15" s="37">
        <v>1815.9</v>
      </c>
      <c r="BR15" s="37">
        <v>0</v>
      </c>
      <c r="BS15" s="37">
        <v>1876.7</v>
      </c>
      <c r="BT15" s="37"/>
      <c r="BU15" s="37">
        <v>1933.5</v>
      </c>
      <c r="BV15" s="37"/>
      <c r="BW15" s="50">
        <v>2028.6</v>
      </c>
      <c r="BX15" s="50"/>
      <c r="BY15" s="50">
        <v>2092.6999999999998</v>
      </c>
      <c r="BZ15" s="50"/>
      <c r="CA15" s="50">
        <v>2163.4</v>
      </c>
      <c r="CB15" s="50"/>
      <c r="CC15" s="50">
        <v>2212.8000000000002</v>
      </c>
      <c r="CD15" s="37"/>
      <c r="CE15" s="50">
        <v>2318</v>
      </c>
      <c r="CF15" s="37"/>
      <c r="CG15" s="50">
        <v>2358</v>
      </c>
      <c r="CH15" s="50"/>
      <c r="CI15" s="50">
        <v>2407.4</v>
      </c>
      <c r="CJ15" s="50"/>
      <c r="CK15" s="50">
        <v>2512.9</v>
      </c>
      <c r="CL15" s="50"/>
      <c r="CM15" s="50">
        <v>2733.2</v>
      </c>
      <c r="CN15" s="50"/>
      <c r="CO15" s="50">
        <v>2834.7</v>
      </c>
      <c r="CP15" s="50"/>
      <c r="CQ15" s="50">
        <v>2959.5</v>
      </c>
      <c r="CR15" s="50"/>
      <c r="CS15" s="50">
        <v>3101.5</v>
      </c>
      <c r="CT15" s="50"/>
      <c r="CU15" s="50">
        <v>3363.4</v>
      </c>
      <c r="CV15" s="102"/>
      <c r="CW15" s="50">
        <f>SUM(CW13:CW14)</f>
        <v>3535.1</v>
      </c>
      <c r="CX15" s="50"/>
      <c r="CY15" s="50">
        <f>SUM(CY13:CY14)</f>
        <v>3764.3999999999996</v>
      </c>
      <c r="CZ15" s="50"/>
      <c r="DA15" s="50">
        <f>SUM(DA13:DA14)</f>
        <v>3886.6</v>
      </c>
      <c r="DB15" s="50"/>
      <c r="DC15" s="50">
        <f>SUM(DC13:DC14)</f>
        <v>4136</v>
      </c>
      <c r="DD15" s="50"/>
      <c r="DE15" s="50">
        <v>4283.6000000000004</v>
      </c>
      <c r="DF15" s="50"/>
      <c r="DG15" s="50">
        <v>4451.3999999999996</v>
      </c>
      <c r="DH15" s="50"/>
      <c r="DI15" s="50">
        <f>+DI13+DI14</f>
        <v>4619.6000000000004</v>
      </c>
      <c r="DJ15" s="50"/>
      <c r="DK15" s="50">
        <f>+DK13+DK14</f>
        <v>5049.7000000000007</v>
      </c>
      <c r="DL15" s="50"/>
      <c r="DM15" s="50">
        <f>+DM13+DM14</f>
        <v>5344.4000000000005</v>
      </c>
      <c r="DN15" s="50"/>
      <c r="DO15" s="50">
        <f>+DO13+DO14</f>
        <v>5557.5999999999995</v>
      </c>
      <c r="DP15" s="50"/>
      <c r="DQ15" s="50">
        <f>+DQ13+DQ14</f>
        <v>5763.3</v>
      </c>
      <c r="DR15" s="50"/>
      <c r="DS15" s="50">
        <f>+DS13+DS14</f>
        <v>6143.7</v>
      </c>
      <c r="DT15" s="50"/>
      <c r="DU15" s="50">
        <f>+DU13+DU14</f>
        <v>6384</v>
      </c>
      <c r="DV15" s="50"/>
      <c r="DW15" s="50">
        <f>+DW13+DW14</f>
        <v>6563.7</v>
      </c>
      <c r="DX15" s="50"/>
      <c r="DY15" s="50">
        <f>+DY13+DY14</f>
        <v>6685.2</v>
      </c>
      <c r="DZ15" s="50"/>
      <c r="EA15" s="50">
        <f>+EA13+EA14</f>
        <v>6618.5</v>
      </c>
      <c r="EB15" s="50"/>
      <c r="EC15" s="50">
        <f>+EC13+EC14</f>
        <v>6749.7999999999993</v>
      </c>
      <c r="ED15" s="50"/>
      <c r="EE15" s="50">
        <f>+EE13+EE14</f>
        <v>6865.2000000000007</v>
      </c>
      <c r="EF15" s="50"/>
      <c r="EG15" s="50">
        <f>+EG13+EG14</f>
        <v>6787.9</v>
      </c>
      <c r="EH15" s="50"/>
      <c r="EI15" s="50">
        <f>+EI13+EI14</f>
        <v>6875.3</v>
      </c>
      <c r="EJ15" s="50"/>
      <c r="EK15" s="50">
        <f>+EK13+EK14</f>
        <v>6768.1</v>
      </c>
      <c r="EL15" s="50"/>
      <c r="EM15" s="50">
        <f>+EM13+EM14</f>
        <v>6582.5999999999995</v>
      </c>
      <c r="EN15" s="50"/>
      <c r="EO15" s="50">
        <f>+EO13+EO14</f>
        <v>6336.2999999999993</v>
      </c>
      <c r="EP15" s="50"/>
      <c r="EQ15" s="50">
        <f>+EQ13+EQ14</f>
        <v>6327.2</v>
      </c>
      <c r="ER15" s="50"/>
      <c r="ES15" s="50">
        <f>+ES13+ES14</f>
        <v>6323.7000000000007</v>
      </c>
      <c r="ET15" s="50"/>
      <c r="EU15" s="50">
        <f>+EU13+EU14</f>
        <v>6311.5999999999995</v>
      </c>
      <c r="EW15" s="50">
        <f>SUM(EW13:EW14)</f>
        <v>6297.7</v>
      </c>
      <c r="EY15" s="50">
        <f>SUM(EY13:EY14)</f>
        <v>6500.2999999999993</v>
      </c>
      <c r="FA15" s="50">
        <f>SUM(FA13:FA14)</f>
        <v>6610.3</v>
      </c>
      <c r="FC15" s="50">
        <f>SUM(FC13:FC14)</f>
        <v>6780.5000000000009</v>
      </c>
      <c r="FD15" s="50"/>
      <c r="FE15" s="50">
        <f>SUM(FE13:FE14)</f>
        <v>6955.3</v>
      </c>
      <c r="FF15" s="50"/>
      <c r="FG15" s="50">
        <f t="shared" ref="FG15:FL15" si="0">SUM(FG13:FG14)</f>
        <v>7345.6</v>
      </c>
      <c r="FH15" s="50">
        <f t="shared" si="0"/>
        <v>7547.7000000000007</v>
      </c>
      <c r="FI15" s="50">
        <f t="shared" si="0"/>
        <v>7781.5</v>
      </c>
      <c r="FJ15" s="50">
        <f t="shared" si="0"/>
        <v>7850.3</v>
      </c>
      <c r="FK15" s="50">
        <f t="shared" si="0"/>
        <v>7978.2000000000007</v>
      </c>
      <c r="FL15" s="50">
        <f t="shared" si="0"/>
        <v>8001.9</v>
      </c>
      <c r="FM15" s="50">
        <f>SUM(FM13:FM14)</f>
        <v>7975.5000000000009</v>
      </c>
      <c r="FN15" s="50">
        <f>SUM(FN13:FN14)</f>
        <v>7909.2</v>
      </c>
      <c r="FO15" s="50">
        <f>SUM(FO13:FO14)</f>
        <v>7956.4</v>
      </c>
      <c r="FP15" s="105"/>
      <c r="FQ15" s="117"/>
    </row>
    <row r="16" spans="1:173" s="46" customFormat="1" x14ac:dyDescent="0.2">
      <c r="A16" s="71"/>
      <c r="B16" s="48"/>
      <c r="C16" s="77"/>
      <c r="D16" s="113"/>
      <c r="E16" s="50"/>
      <c r="F16" s="113"/>
      <c r="G16" s="50"/>
      <c r="H16" s="113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W16" s="50"/>
      <c r="EY16" s="50"/>
      <c r="FA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106"/>
      <c r="FQ16" s="118"/>
    </row>
    <row r="17" spans="1:173" x14ac:dyDescent="0.2">
      <c r="A17" s="13" t="s">
        <v>8</v>
      </c>
      <c r="C17" s="62">
        <v>18.7</v>
      </c>
      <c r="D17" s="39">
        <v>0</v>
      </c>
      <c r="E17" s="37">
        <v>19.2</v>
      </c>
      <c r="F17" s="39">
        <v>0</v>
      </c>
      <c r="G17" s="37">
        <v>19.600000000000001</v>
      </c>
      <c r="H17" s="39">
        <v>0</v>
      </c>
      <c r="I17" s="37">
        <v>19.7</v>
      </c>
      <c r="J17" s="39">
        <v>0</v>
      </c>
      <c r="K17" s="37">
        <v>19.8</v>
      </c>
      <c r="L17" s="39">
        <v>0</v>
      </c>
      <c r="M17" s="37">
        <v>19.5</v>
      </c>
      <c r="N17" s="39">
        <v>0</v>
      </c>
      <c r="O17" s="37">
        <v>19</v>
      </c>
      <c r="P17" s="39">
        <v>0</v>
      </c>
      <c r="Q17" s="37">
        <v>18</v>
      </c>
      <c r="R17" s="39">
        <v>0</v>
      </c>
      <c r="S17" s="37">
        <v>17.100000000000001</v>
      </c>
      <c r="T17" s="39">
        <v>0</v>
      </c>
      <c r="U17" s="37">
        <v>16.399999999999999</v>
      </c>
      <c r="V17" s="37">
        <v>0</v>
      </c>
      <c r="W17" s="37">
        <v>16.7</v>
      </c>
      <c r="X17" s="37">
        <v>0</v>
      </c>
      <c r="Y17" s="37">
        <v>16.2</v>
      </c>
      <c r="Z17" s="39">
        <v>0</v>
      </c>
      <c r="AA17" s="37">
        <v>16.399999999999999</v>
      </c>
      <c r="AB17" s="39">
        <v>0</v>
      </c>
      <c r="AC17" s="37">
        <v>17.2</v>
      </c>
      <c r="AD17" s="39">
        <v>0</v>
      </c>
      <c r="AE17" s="37">
        <v>18.8</v>
      </c>
      <c r="AF17" s="39">
        <v>0</v>
      </c>
      <c r="AG17" s="37">
        <v>20.100000000000001</v>
      </c>
      <c r="AH17" s="39">
        <v>0</v>
      </c>
      <c r="AI17" s="37">
        <v>21.3</v>
      </c>
      <c r="AJ17" s="39">
        <v>0</v>
      </c>
      <c r="AK17" s="37">
        <v>21.8</v>
      </c>
      <c r="AL17" s="39">
        <v>0</v>
      </c>
      <c r="AM17" s="37">
        <v>21.6</v>
      </c>
      <c r="AN17" s="39">
        <v>0</v>
      </c>
      <c r="AO17" s="37">
        <v>21</v>
      </c>
      <c r="AP17" s="39">
        <v>0</v>
      </c>
      <c r="AQ17" s="37">
        <v>20.5</v>
      </c>
      <c r="AR17" s="37">
        <v>0</v>
      </c>
      <c r="AS17" s="37">
        <v>19.600000000000001</v>
      </c>
      <c r="AT17" s="37">
        <v>0</v>
      </c>
      <c r="AU17" s="37">
        <v>18.8</v>
      </c>
      <c r="AV17" s="37">
        <v>0</v>
      </c>
      <c r="AW17" s="37">
        <v>18.7</v>
      </c>
      <c r="AX17" s="37">
        <v>0</v>
      </c>
      <c r="AY17" s="37">
        <v>18.3</v>
      </c>
      <c r="AZ17" s="37">
        <v>0</v>
      </c>
      <c r="BA17" s="37">
        <v>18.3</v>
      </c>
      <c r="BB17" s="37">
        <v>0</v>
      </c>
      <c r="BC17" s="37">
        <v>16.399999999999999</v>
      </c>
      <c r="BD17" s="37">
        <v>0</v>
      </c>
      <c r="BE17" s="37">
        <v>16.3</v>
      </c>
      <c r="BF17" s="37">
        <v>0</v>
      </c>
      <c r="BG17" s="37">
        <v>16.899999999999999</v>
      </c>
      <c r="BH17" s="37">
        <v>0</v>
      </c>
      <c r="BI17" s="37">
        <v>16.8</v>
      </c>
      <c r="BJ17" s="37">
        <v>0</v>
      </c>
      <c r="BK17" s="37">
        <v>16.8</v>
      </c>
      <c r="BL17" s="37">
        <v>0</v>
      </c>
      <c r="BM17" s="37">
        <v>18.5</v>
      </c>
      <c r="BN17" s="37">
        <v>0</v>
      </c>
      <c r="BO17" s="37">
        <v>21.2</v>
      </c>
      <c r="BP17" s="37">
        <v>0</v>
      </c>
      <c r="BQ17" s="37">
        <v>22</v>
      </c>
      <c r="BR17" s="37">
        <v>0</v>
      </c>
      <c r="BS17" s="37">
        <v>21.9</v>
      </c>
      <c r="BT17" s="37"/>
      <c r="BU17" s="37">
        <v>22.2</v>
      </c>
      <c r="BV17" s="37"/>
      <c r="BW17" s="50">
        <v>22</v>
      </c>
      <c r="BX17" s="50"/>
      <c r="BY17" s="50">
        <v>22.4</v>
      </c>
      <c r="BZ17" s="50"/>
      <c r="CA17" s="50">
        <v>22.3</v>
      </c>
      <c r="CB17" s="50"/>
      <c r="CC17" s="50">
        <v>22.3</v>
      </c>
      <c r="CD17" s="37"/>
      <c r="CE17" s="50">
        <v>23.1</v>
      </c>
      <c r="CF17" s="37"/>
      <c r="CG17" s="50">
        <v>23</v>
      </c>
      <c r="CH17" s="50"/>
      <c r="CI17" s="50">
        <v>21.8</v>
      </c>
      <c r="CJ17" s="50"/>
      <c r="CK17" s="50">
        <v>20.9</v>
      </c>
      <c r="CL17" s="50"/>
      <c r="CM17" s="50">
        <v>20.6</v>
      </c>
      <c r="CN17" s="50"/>
      <c r="CO17" s="50">
        <v>20</v>
      </c>
      <c r="CP17" s="50"/>
      <c r="CQ17" s="50">
        <v>19.5</v>
      </c>
      <c r="CR17" s="50"/>
      <c r="CS17" s="50">
        <v>18.899999999999999</v>
      </c>
      <c r="CT17" s="50"/>
      <c r="CU17" s="50">
        <v>19</v>
      </c>
      <c r="CW17" s="50">
        <v>18.600000000000001</v>
      </c>
      <c r="CX17" s="50"/>
      <c r="CY17" s="50">
        <v>17.7</v>
      </c>
      <c r="CZ17" s="50"/>
      <c r="DA17" s="50">
        <v>18.2</v>
      </c>
      <c r="DB17" s="50"/>
      <c r="DC17" s="50">
        <v>19.8</v>
      </c>
      <c r="DD17" s="50"/>
      <c r="DE17" s="50">
        <v>20</v>
      </c>
      <c r="DF17" s="50"/>
      <c r="DG17" s="50">
        <v>20.3</v>
      </c>
      <c r="DH17" s="50"/>
      <c r="DI17" s="50">
        <v>20.5</v>
      </c>
      <c r="DJ17" s="50"/>
      <c r="DK17" s="50">
        <v>20.399999999999999</v>
      </c>
      <c r="DL17" s="50"/>
      <c r="DM17" s="50">
        <v>23.1</v>
      </c>
      <c r="DN17" s="50"/>
      <c r="DO17" s="50">
        <v>38.700000000000003</v>
      </c>
      <c r="DP17" s="50"/>
      <c r="DQ17" s="50">
        <v>40.200000000000003</v>
      </c>
      <c r="DR17" s="50"/>
      <c r="DS17" s="50">
        <v>43.4</v>
      </c>
      <c r="DT17" s="50"/>
      <c r="DU17" s="50">
        <v>53.1</v>
      </c>
      <c r="DV17" s="50"/>
      <c r="DW17" s="50">
        <v>58.5</v>
      </c>
      <c r="DX17" s="50"/>
      <c r="DY17" s="50">
        <v>59.7</v>
      </c>
      <c r="DZ17" s="50"/>
      <c r="EA17" s="50">
        <v>62.3</v>
      </c>
      <c r="EB17" s="50"/>
      <c r="EC17" s="50">
        <v>62</v>
      </c>
      <c r="ED17" s="50"/>
      <c r="EE17" s="50">
        <v>61</v>
      </c>
      <c r="EF17" s="50"/>
      <c r="EG17" s="50">
        <v>59.4</v>
      </c>
      <c r="EH17" s="50"/>
      <c r="EI17" s="50">
        <v>57.8</v>
      </c>
      <c r="EJ17" s="50"/>
      <c r="EK17" s="50">
        <v>57.7</v>
      </c>
      <c r="EL17" s="50"/>
      <c r="EM17" s="50">
        <v>58.3</v>
      </c>
      <c r="EN17" s="50"/>
      <c r="EO17" s="50">
        <v>57.3</v>
      </c>
      <c r="EP17" s="50"/>
      <c r="EQ17" s="50">
        <v>56.7</v>
      </c>
      <c r="ER17" s="50"/>
      <c r="ES17" s="50">
        <v>53.7</v>
      </c>
      <c r="ET17" s="50"/>
      <c r="EU17" s="50">
        <v>52.4</v>
      </c>
      <c r="EW17" s="50">
        <v>51.4</v>
      </c>
      <c r="EY17" s="50">
        <v>50.1</v>
      </c>
      <c r="FA17" s="50">
        <v>49.4</v>
      </c>
      <c r="FC17" s="50">
        <v>47.1</v>
      </c>
      <c r="FD17" s="50"/>
      <c r="FE17" s="50">
        <v>46.5</v>
      </c>
      <c r="FF17" s="50"/>
      <c r="FG17" s="50">
        <v>44.6</v>
      </c>
      <c r="FH17" s="50">
        <v>16.100000000000001</v>
      </c>
      <c r="FI17" s="50">
        <v>15.2</v>
      </c>
      <c r="FJ17" s="50">
        <v>14.7</v>
      </c>
      <c r="FK17" s="50">
        <v>13.7</v>
      </c>
      <c r="FL17" s="50">
        <v>13.2</v>
      </c>
      <c r="FM17" s="50">
        <v>12.9</v>
      </c>
      <c r="FN17" s="50">
        <v>12.6</v>
      </c>
      <c r="FO17" s="50">
        <v>13.2</v>
      </c>
      <c r="FP17" s="105"/>
      <c r="FQ17" s="117"/>
    </row>
    <row r="18" spans="1:173" x14ac:dyDescent="0.2">
      <c r="A18" s="13" t="s">
        <v>9</v>
      </c>
      <c r="C18" s="62">
        <v>0</v>
      </c>
      <c r="D18" s="39">
        <v>0</v>
      </c>
      <c r="E18" s="37">
        <v>1.8</v>
      </c>
      <c r="F18" s="39">
        <v>0</v>
      </c>
      <c r="G18" s="37">
        <v>0</v>
      </c>
      <c r="H18" s="39">
        <v>0</v>
      </c>
      <c r="I18" s="37">
        <v>9.4</v>
      </c>
      <c r="J18" s="39">
        <v>0</v>
      </c>
      <c r="K18" s="37">
        <v>0</v>
      </c>
      <c r="L18" s="39">
        <v>0</v>
      </c>
      <c r="M18" s="37">
        <v>7.9</v>
      </c>
      <c r="N18" s="39">
        <v>0</v>
      </c>
      <c r="O18" s="37">
        <v>1.5</v>
      </c>
      <c r="P18" s="39">
        <v>0</v>
      </c>
      <c r="Q18" s="37">
        <v>4</v>
      </c>
      <c r="R18" s="39">
        <v>0</v>
      </c>
      <c r="S18" s="37">
        <v>0.7</v>
      </c>
      <c r="T18" s="39">
        <v>0</v>
      </c>
      <c r="U18" s="37">
        <v>0</v>
      </c>
      <c r="V18" s="37">
        <v>0</v>
      </c>
      <c r="W18" s="37">
        <v>9</v>
      </c>
      <c r="X18" s="37">
        <v>0</v>
      </c>
      <c r="Y18" s="37">
        <v>11.7</v>
      </c>
      <c r="Z18" s="39">
        <v>0</v>
      </c>
      <c r="AA18" s="37">
        <v>14.9</v>
      </c>
      <c r="AB18" s="39">
        <v>0</v>
      </c>
      <c r="AC18" s="37">
        <v>4.5</v>
      </c>
      <c r="AD18" s="39">
        <v>0</v>
      </c>
      <c r="AE18" s="37">
        <v>11.9</v>
      </c>
      <c r="AF18" s="39">
        <v>0</v>
      </c>
      <c r="AG18" s="37">
        <v>20.7</v>
      </c>
      <c r="AH18" s="39">
        <v>0</v>
      </c>
      <c r="AI18" s="37">
        <v>18.100000000000001</v>
      </c>
      <c r="AJ18" s="39">
        <v>0</v>
      </c>
      <c r="AK18" s="37">
        <v>12.4</v>
      </c>
      <c r="AL18" s="39">
        <v>0</v>
      </c>
      <c r="AM18" s="37">
        <v>10</v>
      </c>
      <c r="AN18" s="39">
        <v>0</v>
      </c>
      <c r="AO18" s="37">
        <v>0</v>
      </c>
      <c r="AP18" s="39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4.5</v>
      </c>
      <c r="AV18" s="37">
        <v>0</v>
      </c>
      <c r="AW18" s="37">
        <v>4</v>
      </c>
      <c r="AX18" s="37">
        <v>0</v>
      </c>
      <c r="AY18" s="37">
        <v>0.8</v>
      </c>
      <c r="AZ18" s="37">
        <v>0</v>
      </c>
      <c r="BA18" s="37">
        <v>7</v>
      </c>
      <c r="BB18" s="37">
        <v>0</v>
      </c>
      <c r="BC18" s="37">
        <v>7</v>
      </c>
      <c r="BD18" s="37">
        <v>0</v>
      </c>
      <c r="BE18" s="37">
        <v>12</v>
      </c>
      <c r="BF18" s="37">
        <v>0</v>
      </c>
      <c r="BG18" s="37">
        <v>0.7</v>
      </c>
      <c r="BH18" s="37">
        <v>0</v>
      </c>
      <c r="BI18" s="37">
        <v>2.7</v>
      </c>
      <c r="BJ18" s="37">
        <v>0</v>
      </c>
      <c r="BK18" s="37">
        <v>0.5</v>
      </c>
      <c r="BL18" s="37">
        <v>0</v>
      </c>
      <c r="BM18" s="37">
        <v>0.5</v>
      </c>
      <c r="BN18" s="37">
        <v>0</v>
      </c>
      <c r="BO18" s="37">
        <v>0.4</v>
      </c>
      <c r="BP18" s="37">
        <v>0</v>
      </c>
      <c r="BQ18" s="37">
        <v>0.5</v>
      </c>
      <c r="BR18" s="37">
        <v>0</v>
      </c>
      <c r="BS18" s="37">
        <v>0</v>
      </c>
      <c r="BT18" s="37"/>
      <c r="BU18" s="37">
        <v>1.1000000000000001</v>
      </c>
      <c r="BV18" s="37"/>
      <c r="BW18" s="50">
        <v>0.6</v>
      </c>
      <c r="BX18" s="50"/>
      <c r="BY18" s="50">
        <v>0.8</v>
      </c>
      <c r="BZ18" s="50"/>
      <c r="CA18" s="50">
        <v>1.2</v>
      </c>
      <c r="CB18" s="50"/>
      <c r="CC18" s="50">
        <v>1.1000000000000001</v>
      </c>
      <c r="CD18" s="37"/>
      <c r="CE18" s="50">
        <v>2</v>
      </c>
      <c r="CF18" s="37"/>
      <c r="CG18" s="50">
        <v>1.6</v>
      </c>
      <c r="CH18" s="50"/>
      <c r="CI18" s="50">
        <v>1.4</v>
      </c>
      <c r="CJ18" s="50"/>
      <c r="CK18" s="50">
        <v>1.4</v>
      </c>
      <c r="CL18" s="50"/>
      <c r="CM18" s="50">
        <v>1</v>
      </c>
      <c r="CN18" s="50"/>
      <c r="CO18" s="50">
        <v>10.7</v>
      </c>
      <c r="CP18" s="50"/>
      <c r="CQ18" s="50">
        <v>0.3</v>
      </c>
      <c r="CR18" s="50"/>
      <c r="CS18" s="50">
        <v>10</v>
      </c>
      <c r="CT18" s="50"/>
      <c r="CU18" s="50">
        <v>19.8</v>
      </c>
      <c r="CW18" s="50">
        <v>10</v>
      </c>
      <c r="CX18" s="50"/>
      <c r="CY18" s="50">
        <v>5.4</v>
      </c>
      <c r="CZ18" s="50"/>
      <c r="DA18" s="50">
        <v>2.2999999999999998</v>
      </c>
      <c r="DB18" s="50"/>
      <c r="DC18" s="50">
        <v>3.2</v>
      </c>
      <c r="DD18" s="50"/>
      <c r="DE18" s="50">
        <v>8.4</v>
      </c>
      <c r="DF18" s="50"/>
      <c r="DG18" s="50">
        <v>5.5</v>
      </c>
      <c r="DH18" s="50"/>
      <c r="DI18" s="50">
        <v>2.2000000000000002</v>
      </c>
      <c r="DJ18" s="50"/>
      <c r="DK18" s="50">
        <v>2.5</v>
      </c>
      <c r="DL18" s="50"/>
      <c r="DM18" s="50">
        <v>25.6</v>
      </c>
      <c r="DN18" s="50"/>
      <c r="DO18" s="50">
        <v>20.2</v>
      </c>
      <c r="DP18" s="50"/>
      <c r="DQ18" s="50">
        <v>7.9</v>
      </c>
      <c r="DR18" s="50"/>
      <c r="DS18" s="50">
        <v>7.5</v>
      </c>
      <c r="DT18" s="50"/>
      <c r="DU18" s="50">
        <v>21.8</v>
      </c>
      <c r="DV18" s="50"/>
      <c r="DW18" s="50">
        <v>10.8</v>
      </c>
      <c r="DX18" s="50"/>
      <c r="DY18" s="50">
        <v>66.2</v>
      </c>
      <c r="DZ18" s="50"/>
      <c r="EA18" s="50">
        <v>59.6</v>
      </c>
      <c r="EB18" s="50"/>
      <c r="EC18" s="50">
        <v>36.299999999999997</v>
      </c>
      <c r="ED18" s="50"/>
      <c r="EE18" s="50">
        <v>8.6999999999999993</v>
      </c>
      <c r="EF18" s="50"/>
      <c r="EG18" s="50">
        <v>147</v>
      </c>
      <c r="EH18" s="50"/>
      <c r="EI18" s="50">
        <v>98.3</v>
      </c>
      <c r="EJ18" s="50"/>
      <c r="EK18" s="50">
        <v>17.899999999999999</v>
      </c>
      <c r="EL18" s="50"/>
      <c r="EM18" s="50">
        <v>25</v>
      </c>
      <c r="EN18" s="50"/>
      <c r="EO18" s="50">
        <v>109.2</v>
      </c>
      <c r="EP18" s="50"/>
      <c r="EQ18" s="50">
        <v>52.9</v>
      </c>
      <c r="ER18" s="50"/>
      <c r="ES18" s="50">
        <v>52.2</v>
      </c>
      <c r="ET18" s="50"/>
      <c r="EU18" s="50">
        <v>29</v>
      </c>
      <c r="EW18" s="50">
        <v>8.6999999999999993</v>
      </c>
      <c r="EY18" s="50">
        <v>11</v>
      </c>
      <c r="FA18" s="50">
        <v>13.7</v>
      </c>
      <c r="FC18" s="50">
        <v>14.2</v>
      </c>
      <c r="FD18" s="50"/>
      <c r="FE18" s="50">
        <v>4.3</v>
      </c>
      <c r="FF18" s="50"/>
      <c r="FG18" s="50">
        <v>11.1</v>
      </c>
      <c r="FH18" s="50">
        <v>39.9</v>
      </c>
      <c r="FI18" s="50">
        <v>26.4</v>
      </c>
      <c r="FJ18" s="50">
        <v>4.2</v>
      </c>
      <c r="FK18" s="50">
        <v>6.4</v>
      </c>
      <c r="FL18" s="50">
        <v>9.4</v>
      </c>
      <c r="FM18" s="50">
        <v>9.6999999999999993</v>
      </c>
      <c r="FN18" s="50">
        <v>67.2</v>
      </c>
      <c r="FO18" s="50">
        <v>29.4</v>
      </c>
      <c r="FP18" s="105"/>
      <c r="FQ18" s="117"/>
    </row>
    <row r="19" spans="1:173" x14ac:dyDescent="0.2">
      <c r="A19" s="13" t="s">
        <v>10</v>
      </c>
      <c r="C19" s="65">
        <v>10</v>
      </c>
      <c r="D19" s="39">
        <v>0</v>
      </c>
      <c r="E19" s="40">
        <v>9.8000000000000007</v>
      </c>
      <c r="F19" s="39">
        <v>0</v>
      </c>
      <c r="G19" s="40">
        <v>11.7</v>
      </c>
      <c r="H19" s="39">
        <v>0</v>
      </c>
      <c r="I19" s="40">
        <v>10.8</v>
      </c>
      <c r="J19" s="39">
        <v>0</v>
      </c>
      <c r="K19" s="40">
        <v>10.199999999999999</v>
      </c>
      <c r="L19" s="39">
        <v>0</v>
      </c>
      <c r="M19" s="40">
        <v>9.6999999999999993</v>
      </c>
      <c r="N19" s="39">
        <v>0</v>
      </c>
      <c r="O19" s="40">
        <v>7.9</v>
      </c>
      <c r="P19" s="39">
        <v>0</v>
      </c>
      <c r="Q19" s="40">
        <v>10</v>
      </c>
      <c r="R19" s="39">
        <v>0</v>
      </c>
      <c r="S19" s="40">
        <v>11.3</v>
      </c>
      <c r="T19" s="39">
        <v>0</v>
      </c>
      <c r="U19" s="40">
        <v>12.7</v>
      </c>
      <c r="V19" s="37">
        <v>0</v>
      </c>
      <c r="W19" s="40">
        <v>13.9</v>
      </c>
      <c r="X19" s="37">
        <v>0</v>
      </c>
      <c r="Y19" s="40">
        <v>13.8</v>
      </c>
      <c r="Z19" s="39">
        <v>0</v>
      </c>
      <c r="AA19" s="40">
        <v>15.5</v>
      </c>
      <c r="AB19" s="39">
        <v>0</v>
      </c>
      <c r="AC19" s="40">
        <v>12.8</v>
      </c>
      <c r="AD19" s="39">
        <v>0</v>
      </c>
      <c r="AE19" s="37">
        <v>11.1</v>
      </c>
      <c r="AF19" s="39">
        <v>0</v>
      </c>
      <c r="AG19" s="37">
        <v>12.7</v>
      </c>
      <c r="AH19" s="39">
        <v>0</v>
      </c>
      <c r="AI19" s="40">
        <v>20.2</v>
      </c>
      <c r="AJ19" s="39">
        <v>0</v>
      </c>
      <c r="AK19" s="40">
        <v>14.5</v>
      </c>
      <c r="AL19" s="39">
        <v>0</v>
      </c>
      <c r="AM19" s="37">
        <v>14.6</v>
      </c>
      <c r="AN19" s="39">
        <v>0</v>
      </c>
      <c r="AO19" s="37">
        <v>13.7</v>
      </c>
      <c r="AP19" s="39">
        <v>0</v>
      </c>
      <c r="AQ19" s="37">
        <v>18.2</v>
      </c>
      <c r="AR19" s="37">
        <v>0</v>
      </c>
      <c r="AS19" s="37">
        <v>14.6</v>
      </c>
      <c r="AT19" s="37">
        <v>0</v>
      </c>
      <c r="AU19" s="40">
        <v>17.100000000000001</v>
      </c>
      <c r="AV19" s="37">
        <v>0</v>
      </c>
      <c r="AW19" s="37">
        <v>15.7</v>
      </c>
      <c r="AX19" s="37">
        <v>0</v>
      </c>
      <c r="AY19" s="37">
        <v>28.6</v>
      </c>
      <c r="AZ19" s="37">
        <v>0</v>
      </c>
      <c r="BA19" s="40">
        <v>26.4</v>
      </c>
      <c r="BB19" s="37">
        <v>0</v>
      </c>
      <c r="BC19" s="40">
        <v>24</v>
      </c>
      <c r="BD19" s="37">
        <v>0</v>
      </c>
      <c r="BE19" s="37">
        <v>26.1</v>
      </c>
      <c r="BF19" s="37">
        <v>0</v>
      </c>
      <c r="BG19" s="40">
        <v>35.200000000000003</v>
      </c>
      <c r="BH19" s="37">
        <v>0</v>
      </c>
      <c r="BI19" s="37">
        <v>31.6</v>
      </c>
      <c r="BJ19" s="37">
        <v>0</v>
      </c>
      <c r="BK19" s="37">
        <v>32.4</v>
      </c>
      <c r="BL19" s="37">
        <v>0</v>
      </c>
      <c r="BM19" s="37">
        <v>30.8</v>
      </c>
      <c r="BN19" s="37">
        <v>0</v>
      </c>
      <c r="BO19" s="37">
        <v>30</v>
      </c>
      <c r="BP19" s="37">
        <v>0</v>
      </c>
      <c r="BQ19" s="37">
        <v>30</v>
      </c>
      <c r="BR19" s="37">
        <v>0</v>
      </c>
      <c r="BS19" s="37">
        <v>31.3</v>
      </c>
      <c r="BT19" s="37"/>
      <c r="BU19" s="37">
        <v>28.9</v>
      </c>
      <c r="BV19" s="37"/>
      <c r="BW19" s="50">
        <v>25.5</v>
      </c>
      <c r="BX19" s="50"/>
      <c r="BY19" s="50">
        <v>26</v>
      </c>
      <c r="BZ19" s="50"/>
      <c r="CA19" s="50">
        <v>26.6</v>
      </c>
      <c r="CB19" s="50"/>
      <c r="CC19" s="50">
        <v>28.1</v>
      </c>
      <c r="CD19" s="37"/>
      <c r="CE19" s="50">
        <v>26.1</v>
      </c>
      <c r="CF19" s="37"/>
      <c r="CG19" s="50">
        <v>27.1</v>
      </c>
      <c r="CH19" s="50"/>
      <c r="CI19" s="50">
        <v>30.8</v>
      </c>
      <c r="CJ19" s="50"/>
      <c r="CK19" s="50">
        <v>33</v>
      </c>
      <c r="CL19" s="50"/>
      <c r="CM19" s="50">
        <v>33.700000000000003</v>
      </c>
      <c r="CN19" s="50"/>
      <c r="CO19" s="50">
        <v>36.200000000000003</v>
      </c>
      <c r="CP19" s="50"/>
      <c r="CQ19" s="50">
        <v>35.1</v>
      </c>
      <c r="CR19" s="50"/>
      <c r="CS19" s="50">
        <v>37</v>
      </c>
      <c r="CT19" s="50"/>
      <c r="CU19" s="50">
        <v>17.899999999999999</v>
      </c>
      <c r="CW19" s="50">
        <v>22.1</v>
      </c>
      <c r="CX19" s="50"/>
      <c r="CY19" s="50">
        <v>20.100000000000001</v>
      </c>
      <c r="CZ19" s="50"/>
      <c r="DA19" s="50">
        <v>26.3</v>
      </c>
      <c r="DB19" s="50"/>
      <c r="DC19" s="50">
        <v>23.2</v>
      </c>
      <c r="DD19" s="50"/>
      <c r="DE19" s="50">
        <v>28.2</v>
      </c>
      <c r="DF19" s="50"/>
      <c r="DG19" s="50">
        <v>25.1</v>
      </c>
      <c r="DH19" s="50"/>
      <c r="DI19" s="50">
        <v>33.4</v>
      </c>
      <c r="DJ19" s="50"/>
      <c r="DK19" s="50">
        <v>30.1</v>
      </c>
      <c r="DL19" s="50"/>
      <c r="DM19" s="50">
        <v>33.1</v>
      </c>
      <c r="DN19" s="50"/>
      <c r="DO19" s="50">
        <v>27.6</v>
      </c>
      <c r="DP19" s="50"/>
      <c r="DQ19" s="50">
        <v>38.1</v>
      </c>
      <c r="DR19" s="50"/>
      <c r="DS19" s="50">
        <v>34.1</v>
      </c>
      <c r="DT19" s="50"/>
      <c r="DU19" s="50">
        <v>39.6</v>
      </c>
      <c r="DV19" s="50"/>
      <c r="DW19" s="50">
        <v>23.7</v>
      </c>
      <c r="DX19" s="50"/>
      <c r="DY19" s="50">
        <v>35.1</v>
      </c>
      <c r="DZ19" s="50"/>
      <c r="EA19" s="50">
        <v>22.2</v>
      </c>
      <c r="EB19" s="50"/>
      <c r="EC19" s="50">
        <v>30.4</v>
      </c>
      <c r="ED19" s="50"/>
      <c r="EE19" s="50">
        <v>19</v>
      </c>
      <c r="EF19" s="50"/>
      <c r="EG19" s="50">
        <v>32.4</v>
      </c>
      <c r="EH19" s="50"/>
      <c r="EI19" s="50">
        <v>23.2</v>
      </c>
      <c r="EJ19" s="50"/>
      <c r="EK19" s="50">
        <v>27.5</v>
      </c>
      <c r="EL19" s="50"/>
      <c r="EM19" s="50">
        <v>23.7</v>
      </c>
      <c r="EN19" s="50"/>
      <c r="EO19" s="50">
        <v>51.8</v>
      </c>
      <c r="EP19" s="50"/>
      <c r="EQ19" s="50">
        <v>40.4</v>
      </c>
      <c r="ER19" s="50"/>
      <c r="ES19" s="50">
        <v>52.1</v>
      </c>
      <c r="ET19" s="50"/>
      <c r="EU19" s="50">
        <v>36</v>
      </c>
      <c r="EV19" s="107"/>
      <c r="EW19" s="50">
        <v>56.9</v>
      </c>
      <c r="EX19" s="107"/>
      <c r="EY19" s="50">
        <v>29</v>
      </c>
      <c r="EZ19" s="107"/>
      <c r="FA19" s="50">
        <v>38.700000000000003</v>
      </c>
      <c r="FB19" s="107"/>
      <c r="FC19" s="50">
        <v>30.9</v>
      </c>
      <c r="FD19" s="50"/>
      <c r="FE19" s="50">
        <v>40</v>
      </c>
      <c r="FF19" s="50"/>
      <c r="FG19" s="50">
        <v>28.2</v>
      </c>
      <c r="FH19" s="50">
        <v>28</v>
      </c>
      <c r="FI19" s="50">
        <v>29.9</v>
      </c>
      <c r="FJ19" s="50">
        <v>34</v>
      </c>
      <c r="FK19" s="50">
        <v>30.1</v>
      </c>
      <c r="FL19" s="50">
        <v>29.2</v>
      </c>
      <c r="FM19" s="50">
        <v>34.799999999999997</v>
      </c>
      <c r="FN19" s="50">
        <v>35.799999999999997</v>
      </c>
      <c r="FO19" s="50">
        <v>34.799999999999997</v>
      </c>
      <c r="FP19" s="105"/>
      <c r="FQ19" s="117"/>
    </row>
    <row r="20" spans="1:173" ht="15.75" thickBot="1" x14ac:dyDescent="0.3">
      <c r="A20" s="15" t="s">
        <v>11</v>
      </c>
      <c r="B20" s="1"/>
      <c r="C20" s="66">
        <v>560.9</v>
      </c>
      <c r="D20" s="38">
        <v>0</v>
      </c>
      <c r="E20" s="63">
        <v>577.9</v>
      </c>
      <c r="F20" s="38">
        <v>0</v>
      </c>
      <c r="G20" s="63">
        <v>581.5</v>
      </c>
      <c r="H20" s="38">
        <v>0</v>
      </c>
      <c r="I20" s="63">
        <v>591.29999999999995</v>
      </c>
      <c r="J20" s="38">
        <v>0</v>
      </c>
      <c r="K20" s="63">
        <v>617.70000000000005</v>
      </c>
      <c r="L20" s="38">
        <v>0</v>
      </c>
      <c r="M20" s="63">
        <v>633.4</v>
      </c>
      <c r="N20" s="38">
        <v>0</v>
      </c>
      <c r="O20" s="63">
        <v>639.4</v>
      </c>
      <c r="P20" s="38">
        <v>0</v>
      </c>
      <c r="Q20" s="63">
        <v>619.4</v>
      </c>
      <c r="R20" s="38">
        <v>0</v>
      </c>
      <c r="S20" s="63">
        <v>640.9</v>
      </c>
      <c r="T20" s="39">
        <v>0</v>
      </c>
      <c r="U20" s="63">
        <v>650.6</v>
      </c>
      <c r="V20" s="37">
        <v>0</v>
      </c>
      <c r="W20" s="63">
        <v>752.2</v>
      </c>
      <c r="X20" s="37">
        <v>0</v>
      </c>
      <c r="Y20" s="63">
        <v>725.2</v>
      </c>
      <c r="Z20" s="39">
        <v>0</v>
      </c>
      <c r="AA20" s="63">
        <v>812.9</v>
      </c>
      <c r="AB20" s="39">
        <v>0</v>
      </c>
      <c r="AC20" s="63">
        <v>856.6</v>
      </c>
      <c r="AD20" s="39">
        <v>0</v>
      </c>
      <c r="AE20" s="63">
        <v>871.2</v>
      </c>
      <c r="AF20" s="39">
        <v>0</v>
      </c>
      <c r="AG20" s="63">
        <v>942.2</v>
      </c>
      <c r="AH20" s="39">
        <v>0</v>
      </c>
      <c r="AI20" s="63">
        <v>1079.8</v>
      </c>
      <c r="AJ20" s="39">
        <v>0</v>
      </c>
      <c r="AK20" s="63">
        <v>1152.0999999999999</v>
      </c>
      <c r="AL20" s="39">
        <v>0</v>
      </c>
      <c r="AM20" s="63">
        <v>1170.4000000000001</v>
      </c>
      <c r="AN20" s="39">
        <v>0</v>
      </c>
      <c r="AO20" s="63">
        <v>1139.4000000000001</v>
      </c>
      <c r="AP20" s="39">
        <v>0</v>
      </c>
      <c r="AQ20" s="63">
        <v>1177</v>
      </c>
      <c r="AR20" s="37">
        <v>0</v>
      </c>
      <c r="AS20" s="63">
        <v>1171.3</v>
      </c>
      <c r="AT20" s="37">
        <v>0</v>
      </c>
      <c r="AU20" s="63">
        <v>1177.9000000000001</v>
      </c>
      <c r="AV20" s="37">
        <v>0</v>
      </c>
      <c r="AW20" s="63">
        <v>1176.2</v>
      </c>
      <c r="AX20" s="37">
        <v>0</v>
      </c>
      <c r="AY20" s="63">
        <v>1227.8</v>
      </c>
      <c r="AZ20" s="37">
        <v>0</v>
      </c>
      <c r="BA20" s="63">
        <v>1254.8</v>
      </c>
      <c r="BB20" s="37">
        <v>0</v>
      </c>
      <c r="BC20" s="63">
        <v>1284.3</v>
      </c>
      <c r="BD20" s="37">
        <v>0</v>
      </c>
      <c r="BE20" s="63">
        <v>1343.5</v>
      </c>
      <c r="BF20" s="37">
        <v>0</v>
      </c>
      <c r="BG20" s="63">
        <v>1492.1</v>
      </c>
      <c r="BH20" s="37">
        <v>0</v>
      </c>
      <c r="BI20" s="63">
        <v>1581.7</v>
      </c>
      <c r="BJ20" s="37">
        <v>0</v>
      </c>
      <c r="BK20" s="63">
        <v>1670.7</v>
      </c>
      <c r="BL20" s="37">
        <v>0</v>
      </c>
      <c r="BM20" s="63">
        <v>1758.6</v>
      </c>
      <c r="BN20" s="37">
        <v>0</v>
      </c>
      <c r="BO20" s="63">
        <v>1955</v>
      </c>
      <c r="BP20" s="37">
        <v>0</v>
      </c>
      <c r="BQ20" s="63">
        <v>2002.9</v>
      </c>
      <c r="BR20" s="37">
        <v>0</v>
      </c>
      <c r="BS20" s="63">
        <v>2103.3000000000002</v>
      </c>
      <c r="BT20" s="37"/>
      <c r="BU20" s="63">
        <v>2133.1999999999998</v>
      </c>
      <c r="BV20" s="37"/>
      <c r="BW20" s="63">
        <v>2248.3000000000002</v>
      </c>
      <c r="BX20" s="37"/>
      <c r="BY20" s="78">
        <v>2315.3000000000002</v>
      </c>
      <c r="BZ20" s="50"/>
      <c r="CA20" s="78">
        <v>2385.1999999999998</v>
      </c>
      <c r="CB20" s="50"/>
      <c r="CC20" s="78">
        <v>2433.4</v>
      </c>
      <c r="CD20" s="37"/>
      <c r="CE20" s="78">
        <v>2573.6999999999998</v>
      </c>
      <c r="CF20" s="37"/>
      <c r="CG20" s="78">
        <v>2627.6</v>
      </c>
      <c r="CH20" s="78"/>
      <c r="CI20" s="78">
        <v>2722.5</v>
      </c>
      <c r="CJ20" s="78"/>
      <c r="CK20" s="78">
        <v>2785.4</v>
      </c>
      <c r="CL20" s="78"/>
      <c r="CM20" s="78">
        <v>3127.1</v>
      </c>
      <c r="CN20" s="78"/>
      <c r="CO20" s="78">
        <v>3132.5</v>
      </c>
      <c r="CP20" s="78"/>
      <c r="CQ20" s="78">
        <v>3375.6</v>
      </c>
      <c r="CR20" s="78"/>
      <c r="CS20" s="78">
        <v>3389.4</v>
      </c>
      <c r="CT20" s="78"/>
      <c r="CU20" s="78">
        <v>3704</v>
      </c>
      <c r="CV20" s="103"/>
      <c r="CW20" s="78">
        <f>SUM(CW17:CW19)+CW15+SUM(CW9:CW11)</f>
        <v>4024.3999999999996</v>
      </c>
      <c r="CX20" s="78"/>
      <c r="CY20" s="78">
        <f>SUM(CY17:CY19)+SUM(CY9:CY11)+CY15</f>
        <v>4093.0999999999995</v>
      </c>
      <c r="CZ20" s="78"/>
      <c r="DA20" s="78">
        <f>SUM(DA17:DA19)+SUM(DA9:DA11)+DA15</f>
        <v>4218</v>
      </c>
      <c r="DB20" s="78"/>
      <c r="DC20" s="78">
        <f>SUM(DC17:DC19)+SUM(DC9:DC11)+DC15</f>
        <v>4556.7</v>
      </c>
      <c r="DD20" s="78"/>
      <c r="DE20" s="78">
        <v>4727.8</v>
      </c>
      <c r="DF20" s="78"/>
      <c r="DG20" s="78">
        <v>4826.8999999999996</v>
      </c>
      <c r="DH20" s="78"/>
      <c r="DI20" s="78">
        <f>+SUM(DI15:DI19)+SUM(DI9:DI11)</f>
        <v>4985.5999999999995</v>
      </c>
      <c r="DJ20" s="78"/>
      <c r="DK20" s="78">
        <f>+SUM(DK15:DK19)+SUM(DK9:DK11)</f>
        <v>5534.0000000000009</v>
      </c>
      <c r="DL20" s="78"/>
      <c r="DM20" s="78">
        <f>+SUM(DM15:DM19)+SUM(DM9:DM11)</f>
        <v>5874.300000000002</v>
      </c>
      <c r="DN20" s="78"/>
      <c r="DO20" s="78">
        <f>+SUM(DO15:DO19)+SUM(DO9:DO11)</f>
        <v>6244.0999999999995</v>
      </c>
      <c r="DP20" s="78"/>
      <c r="DQ20" s="78">
        <f>+SUM(DQ15:DQ19)+SUM(DQ9:DQ11)</f>
        <v>6237.4</v>
      </c>
      <c r="DR20" s="78"/>
      <c r="DS20" s="78">
        <f>+SUM(DS15:DS19)+SUM(DS9:DS11)</f>
        <v>6749.9</v>
      </c>
      <c r="DT20" s="78"/>
      <c r="DU20" s="78">
        <f>+SUM(DU15:DU19)+SUM(DU9:DU11)</f>
        <v>6908.5000000000009</v>
      </c>
      <c r="DV20" s="78"/>
      <c r="DW20" s="78">
        <f>+SUM(DW15:DW19)+SUM(DW9:DW11)</f>
        <v>7071</v>
      </c>
      <c r="DX20" s="78"/>
      <c r="DY20" s="78">
        <f>+SUM(DY15:DY19)+SUM(DY9:DY11)</f>
        <v>7423.2</v>
      </c>
      <c r="DZ20" s="78"/>
      <c r="EA20" s="78">
        <f>+SUM(EA15:EA19)+SUM(EA9:EA11)</f>
        <v>7259.6</v>
      </c>
      <c r="EB20" s="78"/>
      <c r="EC20" s="78">
        <f>+SUM(EC15:EC19)+SUM(EC9:EC11)</f>
        <v>7337.5999999999995</v>
      </c>
      <c r="ED20" s="78"/>
      <c r="EE20" s="78">
        <f>+SUM(EE15:EE19)+SUM(EE9:EE11)</f>
        <v>7421.5000000000009</v>
      </c>
      <c r="EF20" s="78"/>
      <c r="EG20" s="78">
        <f>+SUM(EG15:EG19)+SUM(EG9:EG11)</f>
        <v>7488.9999999999991</v>
      </c>
      <c r="EH20" s="78"/>
      <c r="EI20" s="78">
        <f>+SUM(EI15:EI19)+SUM(EI9:EI11)</f>
        <v>7706.9000000000005</v>
      </c>
      <c r="EJ20" s="78"/>
      <c r="EK20" s="78">
        <f>+SUM(EK15:EK19)+SUM(EK9:EK11)</f>
        <v>7801.4</v>
      </c>
      <c r="EL20" s="78"/>
      <c r="EM20" s="78">
        <f>+SUM(EM15:EM19)+SUM(EM9:EM11)</f>
        <v>7198.9999999999991</v>
      </c>
      <c r="EN20" s="78"/>
      <c r="EO20" s="78">
        <f>+SUM(EO15:EO19)+SUM(EO9:EO11)</f>
        <v>7050.9</v>
      </c>
      <c r="EP20" s="78"/>
      <c r="EQ20" s="78">
        <f>+SUM(EQ15:EQ19)+SUM(EQ9:EQ11)</f>
        <v>7038.2999999999993</v>
      </c>
      <c r="ER20" s="78"/>
      <c r="ES20" s="78">
        <f>+SUM(ES15:ES19)+SUM(ES9:ES11)</f>
        <v>6978.5000000000009</v>
      </c>
      <c r="ET20" s="78"/>
      <c r="EU20" s="78">
        <f>+SUM(EU15:EU19)+SUM(EU9:EU11)</f>
        <v>6892.3999999999987</v>
      </c>
      <c r="EV20" s="103"/>
      <c r="EW20" s="78">
        <f>SUM(EW9:EW11)+SUM(EW15:EW19)</f>
        <v>6904.6999999999989</v>
      </c>
      <c r="EX20" s="103"/>
      <c r="EY20" s="78">
        <v>7154.9</v>
      </c>
      <c r="EZ20" s="103"/>
      <c r="FA20" s="78">
        <f>SUM(FA17:FA19)+FA15+SUM(FA9:FA11)</f>
        <v>7205.5</v>
      </c>
      <c r="FB20" s="103"/>
      <c r="FC20" s="78">
        <f>SUM(FC15:FC19)+SUM(FC9:FC11)</f>
        <v>7397.1</v>
      </c>
      <c r="FD20" s="78"/>
      <c r="FE20" s="78">
        <f>SUM(FE17:FE19)+FE15+SUM(FE9:FE11)</f>
        <v>7610.2000000000007</v>
      </c>
      <c r="FF20" s="78"/>
      <c r="FG20" s="78">
        <f>SUM(FG17:FG19)+FG15+SUM(FG9:FG11)</f>
        <v>8097</v>
      </c>
      <c r="FH20" s="78">
        <f>SUM(FH9:FH11)+FH15+SUM(FH17:FH19)</f>
        <v>8255.4000000000015</v>
      </c>
      <c r="FI20" s="78">
        <f>SUM(FI15:FI19)+SUM(FI9:FI11)</f>
        <v>8683.1999999999989</v>
      </c>
      <c r="FJ20" s="78">
        <f>SUM(FJ9:FJ11)+FJ15+SUM(FJ17:FJ19)</f>
        <v>8854.6</v>
      </c>
      <c r="FK20" s="78">
        <f>SUM(FK9:FK11)+FK15+SUM(FK17:FK19)</f>
        <v>9258.0000000000018</v>
      </c>
      <c r="FL20" s="78">
        <f>SUM(FL9:FL11)+FL15+SUM(FL17:FL19)</f>
        <v>8724.5999999999985</v>
      </c>
      <c r="FM20" s="78">
        <f>SUM(FM17:FM19)+FM15+SUM(FM9:FM11)</f>
        <v>8640.6</v>
      </c>
      <c r="FN20" s="78">
        <f>SUM(FN17:FN19)+FN15+SUM(FN9:FN11)</f>
        <v>8631.7000000000007</v>
      </c>
      <c r="FO20" s="78">
        <f>SUM(FO17:FO19)+FO15+SUM(FO9:FO11)</f>
        <v>8694.5999999999985</v>
      </c>
      <c r="FP20" s="105"/>
      <c r="FQ20" s="117"/>
    </row>
    <row r="21" spans="1:173" s="46" customFormat="1" ht="15" thickTop="1" x14ac:dyDescent="0.2">
      <c r="A21" s="69"/>
      <c r="B21" s="48"/>
      <c r="C21" s="77"/>
      <c r="D21" s="113"/>
      <c r="E21" s="50"/>
      <c r="F21" s="113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W21" s="50"/>
      <c r="EY21" s="50"/>
      <c r="FA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106"/>
      <c r="FQ21" s="118"/>
    </row>
    <row r="22" spans="1:173" ht="15" x14ac:dyDescent="0.25">
      <c r="A22" s="11" t="s">
        <v>12</v>
      </c>
      <c r="C22" s="62"/>
      <c r="D22" s="39"/>
      <c r="E22" s="37"/>
      <c r="F22" s="39"/>
      <c r="G22" s="37"/>
      <c r="H22" s="39"/>
      <c r="I22" s="37"/>
      <c r="J22" s="39"/>
      <c r="K22" s="37"/>
      <c r="L22" s="39"/>
      <c r="M22" s="37"/>
      <c r="N22" s="39"/>
      <c r="O22" s="37"/>
      <c r="P22" s="39"/>
      <c r="Q22" s="37"/>
      <c r="R22" s="39"/>
      <c r="S22" s="37"/>
      <c r="T22" s="39"/>
      <c r="U22" s="37"/>
      <c r="V22" s="37"/>
      <c r="W22" s="37"/>
      <c r="X22" s="37"/>
      <c r="Y22" s="37"/>
      <c r="Z22" s="39"/>
      <c r="AA22" s="37"/>
      <c r="AB22" s="39"/>
      <c r="AC22" s="37"/>
      <c r="AD22" s="39"/>
      <c r="AE22" s="37"/>
      <c r="AF22" s="39"/>
      <c r="AG22" s="37"/>
      <c r="AH22" s="39"/>
      <c r="AI22" s="37"/>
      <c r="AJ22" s="39"/>
      <c r="AK22" s="37"/>
      <c r="AL22" s="39"/>
      <c r="AM22" s="37"/>
      <c r="AN22" s="39"/>
      <c r="AO22" s="37"/>
      <c r="AP22" s="39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50"/>
      <c r="BX22" s="50"/>
      <c r="BY22" s="50"/>
      <c r="BZ22" s="50"/>
      <c r="CA22" s="50"/>
      <c r="CB22" s="50"/>
      <c r="CC22" s="50"/>
      <c r="CD22" s="37"/>
      <c r="CE22" s="50"/>
      <c r="CF22" s="37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W22" s="50"/>
      <c r="EY22" s="50"/>
      <c r="FA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105"/>
      <c r="FQ22" s="117"/>
    </row>
    <row r="23" spans="1:173" x14ac:dyDescent="0.2">
      <c r="A23" s="13" t="s">
        <v>13</v>
      </c>
      <c r="C23" s="62">
        <v>44.8</v>
      </c>
      <c r="D23" s="39">
        <v>0</v>
      </c>
      <c r="E23" s="37">
        <v>45.1</v>
      </c>
      <c r="F23" s="39">
        <v>0</v>
      </c>
      <c r="G23" s="37">
        <v>49.3</v>
      </c>
      <c r="H23" s="39">
        <v>0</v>
      </c>
      <c r="I23" s="37">
        <v>49.4</v>
      </c>
      <c r="J23" s="39">
        <v>0</v>
      </c>
      <c r="K23" s="37">
        <v>57.4</v>
      </c>
      <c r="L23" s="39">
        <v>0</v>
      </c>
      <c r="M23" s="37">
        <v>53.8</v>
      </c>
      <c r="N23" s="39">
        <v>0</v>
      </c>
      <c r="O23" s="37">
        <v>55.4</v>
      </c>
      <c r="P23" s="39">
        <v>0</v>
      </c>
      <c r="Q23" s="37">
        <v>55.7</v>
      </c>
      <c r="R23" s="39">
        <v>0</v>
      </c>
      <c r="S23" s="37">
        <v>61.9</v>
      </c>
      <c r="T23" s="39">
        <v>0</v>
      </c>
      <c r="U23" s="37">
        <v>58.6</v>
      </c>
      <c r="V23" s="37">
        <v>0</v>
      </c>
      <c r="W23" s="37">
        <v>177.4</v>
      </c>
      <c r="X23" s="37">
        <v>0</v>
      </c>
      <c r="Y23" s="37">
        <v>78.400000000000006</v>
      </c>
      <c r="Z23" s="39">
        <v>0</v>
      </c>
      <c r="AA23" s="37">
        <v>84.1</v>
      </c>
      <c r="AB23" s="39">
        <v>0</v>
      </c>
      <c r="AC23" s="37">
        <v>80.8</v>
      </c>
      <c r="AD23" s="39">
        <v>0</v>
      </c>
      <c r="AE23" s="37">
        <v>80.8</v>
      </c>
      <c r="AF23" s="39">
        <v>0</v>
      </c>
      <c r="AG23" s="37">
        <v>79.7</v>
      </c>
      <c r="AH23" s="39">
        <v>0</v>
      </c>
      <c r="AI23" s="37">
        <v>83.8</v>
      </c>
      <c r="AJ23" s="39">
        <v>0</v>
      </c>
      <c r="AK23" s="37">
        <v>81.900000000000006</v>
      </c>
      <c r="AL23" s="39">
        <v>0</v>
      </c>
      <c r="AM23" s="37">
        <v>79.900000000000006</v>
      </c>
      <c r="AN23" s="39">
        <v>0</v>
      </c>
      <c r="AO23" s="37">
        <v>83.9</v>
      </c>
      <c r="AP23" s="39">
        <v>0</v>
      </c>
      <c r="AQ23" s="37">
        <v>94.5</v>
      </c>
      <c r="AR23" s="37">
        <v>0</v>
      </c>
      <c r="AS23" s="37">
        <v>84.7</v>
      </c>
      <c r="AT23" s="37">
        <v>0</v>
      </c>
      <c r="AU23" s="37">
        <v>81.099999999999994</v>
      </c>
      <c r="AV23" s="37">
        <v>0</v>
      </c>
      <c r="AW23" s="37">
        <v>77.2</v>
      </c>
      <c r="AX23" s="37">
        <v>0</v>
      </c>
      <c r="AY23" s="37">
        <v>102.5</v>
      </c>
      <c r="AZ23" s="37">
        <v>0</v>
      </c>
      <c r="BA23" s="37">
        <v>79</v>
      </c>
      <c r="BB23" s="37">
        <v>0</v>
      </c>
      <c r="BC23" s="37">
        <v>73.7</v>
      </c>
      <c r="BD23" s="37">
        <v>0</v>
      </c>
      <c r="BE23" s="37">
        <v>75.3</v>
      </c>
      <c r="BF23" s="37">
        <v>0</v>
      </c>
      <c r="BG23" s="37">
        <v>97.3</v>
      </c>
      <c r="BH23" s="37">
        <v>0</v>
      </c>
      <c r="BI23" s="37">
        <v>96.3</v>
      </c>
      <c r="BJ23" s="37">
        <v>0</v>
      </c>
      <c r="BK23" s="37">
        <v>91.1</v>
      </c>
      <c r="BL23" s="37">
        <v>0</v>
      </c>
      <c r="BM23" s="37">
        <v>95.8</v>
      </c>
      <c r="BN23" s="37">
        <v>0</v>
      </c>
      <c r="BO23" s="37">
        <v>107.3</v>
      </c>
      <c r="BP23" s="37">
        <v>0</v>
      </c>
      <c r="BQ23" s="37">
        <v>190.2</v>
      </c>
      <c r="BR23" s="37">
        <v>0</v>
      </c>
      <c r="BS23" s="37">
        <v>98.1</v>
      </c>
      <c r="BT23" s="37"/>
      <c r="BU23" s="37">
        <v>105.8</v>
      </c>
      <c r="BV23" s="37"/>
      <c r="BW23" s="50">
        <v>105.2</v>
      </c>
      <c r="BX23" s="50"/>
      <c r="BY23" s="50">
        <v>112.3</v>
      </c>
      <c r="BZ23" s="50"/>
      <c r="CA23" s="50">
        <v>109.9</v>
      </c>
      <c r="CB23" s="50"/>
      <c r="CC23" s="50">
        <v>113.8</v>
      </c>
      <c r="CD23" s="37"/>
      <c r="CE23" s="50">
        <v>111.4</v>
      </c>
      <c r="CF23" s="37"/>
      <c r="CG23" s="50">
        <v>110.1</v>
      </c>
      <c r="CH23" s="50"/>
      <c r="CI23" s="50">
        <v>111.4</v>
      </c>
      <c r="CJ23" s="50"/>
      <c r="CK23" s="50">
        <v>114.4</v>
      </c>
      <c r="CL23" s="50"/>
      <c r="CM23" s="50">
        <v>129.9</v>
      </c>
      <c r="CN23" s="50"/>
      <c r="CO23" s="50">
        <v>132</v>
      </c>
      <c r="CP23" s="50"/>
      <c r="CQ23" s="50">
        <v>124.2</v>
      </c>
      <c r="CR23" s="50"/>
      <c r="CS23" s="50">
        <v>127.8</v>
      </c>
      <c r="CT23" s="50"/>
      <c r="CU23" s="50">
        <v>131.9</v>
      </c>
      <c r="CW23" s="50">
        <v>142.30000000000001</v>
      </c>
      <c r="CX23" s="50"/>
      <c r="CY23" s="50">
        <v>133.9</v>
      </c>
      <c r="CZ23" s="50"/>
      <c r="DA23" s="50">
        <v>143.9</v>
      </c>
      <c r="DB23" s="50"/>
      <c r="DC23" s="50">
        <v>141.30000000000001</v>
      </c>
      <c r="DD23" s="50"/>
      <c r="DE23" s="50">
        <v>140.4</v>
      </c>
      <c r="DF23" s="50"/>
      <c r="DG23" s="50">
        <v>140.5</v>
      </c>
      <c r="DH23" s="50"/>
      <c r="DI23" s="50">
        <v>151.69999999999999</v>
      </c>
      <c r="DJ23" s="50"/>
      <c r="DK23" s="50">
        <v>168.9</v>
      </c>
      <c r="DL23" s="50"/>
      <c r="DM23" s="50">
        <v>172.5</v>
      </c>
      <c r="DN23" s="50"/>
      <c r="DO23" s="50">
        <v>167.9</v>
      </c>
      <c r="DP23" s="50"/>
      <c r="DQ23" s="50">
        <v>186.4</v>
      </c>
      <c r="DR23" s="50"/>
      <c r="DS23" s="50">
        <v>192</v>
      </c>
      <c r="DT23" s="50"/>
      <c r="DU23" s="50">
        <v>203.4</v>
      </c>
      <c r="DV23" s="50"/>
      <c r="DW23" s="50">
        <v>184.6</v>
      </c>
      <c r="DX23" s="50"/>
      <c r="DY23" s="50">
        <v>206.4</v>
      </c>
      <c r="DZ23" s="50"/>
      <c r="EA23" s="50">
        <v>170.6</v>
      </c>
      <c r="EB23" s="50"/>
      <c r="EC23" s="50">
        <v>181.1</v>
      </c>
      <c r="ED23" s="50"/>
      <c r="EE23" s="50">
        <v>187.2</v>
      </c>
      <c r="EF23" s="50"/>
      <c r="EG23" s="50">
        <v>186.7</v>
      </c>
      <c r="EH23" s="50"/>
      <c r="EI23" s="50">
        <v>217.2</v>
      </c>
      <c r="EJ23" s="50"/>
      <c r="EK23" s="50">
        <v>226.3</v>
      </c>
      <c r="EL23" s="50"/>
      <c r="EM23" s="50">
        <v>251.3</v>
      </c>
      <c r="EN23" s="50"/>
      <c r="EO23" s="50">
        <v>175</v>
      </c>
      <c r="EP23" s="50"/>
      <c r="EQ23" s="50">
        <v>224.5</v>
      </c>
      <c r="ER23" s="50"/>
      <c r="ES23" s="50">
        <v>225.6</v>
      </c>
      <c r="ET23" s="50"/>
      <c r="EU23" s="50">
        <v>239</v>
      </c>
      <c r="EW23" s="50">
        <v>260.8</v>
      </c>
      <c r="EY23" s="50">
        <v>257.3</v>
      </c>
      <c r="FA23" s="50">
        <v>263.10000000000002</v>
      </c>
      <c r="FC23" s="50">
        <v>284.10000000000002</v>
      </c>
      <c r="FD23" s="50"/>
      <c r="FE23" s="50">
        <v>318.8</v>
      </c>
      <c r="FF23" s="50"/>
      <c r="FG23" s="50">
        <v>342.7</v>
      </c>
      <c r="FH23" s="50">
        <v>344.2</v>
      </c>
      <c r="FI23" s="50">
        <v>364.4</v>
      </c>
      <c r="FJ23" s="50">
        <v>315.8</v>
      </c>
      <c r="FK23" s="50">
        <v>377</v>
      </c>
      <c r="FL23" s="50">
        <v>378.8</v>
      </c>
      <c r="FM23" s="50">
        <v>382.9</v>
      </c>
      <c r="FN23" s="50">
        <v>400.2</v>
      </c>
      <c r="FO23" s="50">
        <v>415.3</v>
      </c>
      <c r="FP23" s="105"/>
      <c r="FQ23" s="117"/>
    </row>
    <row r="24" spans="1:173" x14ac:dyDescent="0.2">
      <c r="A24" s="13" t="s">
        <v>108</v>
      </c>
      <c r="C24" s="62">
        <v>66.2</v>
      </c>
      <c r="D24" s="39">
        <v>0</v>
      </c>
      <c r="E24" s="37">
        <v>30.6</v>
      </c>
      <c r="F24" s="39">
        <v>0</v>
      </c>
      <c r="G24" s="37">
        <v>58.7</v>
      </c>
      <c r="H24" s="39">
        <v>0</v>
      </c>
      <c r="I24" s="37">
        <v>7.7</v>
      </c>
      <c r="J24" s="39">
        <v>0</v>
      </c>
      <c r="K24" s="37">
        <v>27.3</v>
      </c>
      <c r="L24" s="39">
        <v>0</v>
      </c>
      <c r="M24" s="37">
        <v>44.7</v>
      </c>
      <c r="N24" s="39">
        <v>0</v>
      </c>
      <c r="O24" s="37">
        <v>46</v>
      </c>
      <c r="P24" s="39">
        <v>0</v>
      </c>
      <c r="Q24" s="37">
        <v>36.299999999999997</v>
      </c>
      <c r="R24" s="39">
        <v>0</v>
      </c>
      <c r="S24" s="37">
        <v>101.9</v>
      </c>
      <c r="T24" s="39">
        <v>0</v>
      </c>
      <c r="U24" s="37">
        <v>34.4</v>
      </c>
      <c r="V24" s="37">
        <v>0</v>
      </c>
      <c r="W24" s="37">
        <v>26</v>
      </c>
      <c r="X24" s="37">
        <v>0</v>
      </c>
      <c r="Y24" s="37">
        <v>38.4</v>
      </c>
      <c r="Z24" s="39">
        <v>0</v>
      </c>
      <c r="AA24" s="37">
        <v>36.9</v>
      </c>
      <c r="AB24" s="39">
        <v>0</v>
      </c>
      <c r="AC24" s="37">
        <v>44.5</v>
      </c>
      <c r="AD24" s="39">
        <v>0</v>
      </c>
      <c r="AE24" s="37">
        <v>37.299999999999997</v>
      </c>
      <c r="AF24" s="39">
        <v>0</v>
      </c>
      <c r="AG24" s="37">
        <v>36.299999999999997</v>
      </c>
      <c r="AH24" s="39">
        <v>0</v>
      </c>
      <c r="AI24" s="37">
        <v>87.4</v>
      </c>
      <c r="AJ24" s="39">
        <v>0</v>
      </c>
      <c r="AK24" s="37">
        <v>38.1</v>
      </c>
      <c r="AL24" s="39">
        <v>0</v>
      </c>
      <c r="AM24" s="37">
        <v>82.9</v>
      </c>
      <c r="AN24" s="39">
        <v>0</v>
      </c>
      <c r="AO24" s="37">
        <v>61.3</v>
      </c>
      <c r="AP24" s="39">
        <v>0</v>
      </c>
      <c r="AQ24" s="37">
        <v>99.3</v>
      </c>
      <c r="AR24" s="37">
        <v>0</v>
      </c>
      <c r="AS24" s="37">
        <v>113.9</v>
      </c>
      <c r="AT24" s="37">
        <v>0</v>
      </c>
      <c r="AU24" s="37">
        <v>102.5</v>
      </c>
      <c r="AV24" s="37">
        <v>0</v>
      </c>
      <c r="AW24" s="37">
        <v>97.3</v>
      </c>
      <c r="AX24" s="37">
        <v>0</v>
      </c>
      <c r="AY24" s="37">
        <v>28.4</v>
      </c>
      <c r="AZ24" s="37">
        <v>0</v>
      </c>
      <c r="BA24" s="37">
        <v>4.3</v>
      </c>
      <c r="BB24" s="37">
        <v>0</v>
      </c>
      <c r="BC24" s="37">
        <v>102.7</v>
      </c>
      <c r="BD24" s="37">
        <v>0</v>
      </c>
      <c r="BE24" s="37">
        <v>136.69999999999999</v>
      </c>
      <c r="BF24" s="37">
        <v>0</v>
      </c>
      <c r="BG24" s="37">
        <v>132.80000000000001</v>
      </c>
      <c r="BH24" s="37">
        <v>0</v>
      </c>
      <c r="BI24" s="37">
        <v>127.2</v>
      </c>
      <c r="BJ24" s="37">
        <v>0</v>
      </c>
      <c r="BK24" s="37">
        <v>99.4</v>
      </c>
      <c r="BL24" s="37">
        <v>0</v>
      </c>
      <c r="BM24" s="37">
        <v>43.9</v>
      </c>
      <c r="BN24" s="37">
        <v>0</v>
      </c>
      <c r="BO24" s="37">
        <v>173.6</v>
      </c>
      <c r="BP24" s="37">
        <v>0</v>
      </c>
      <c r="BQ24" s="37">
        <v>13.1</v>
      </c>
      <c r="BR24" s="37">
        <v>0</v>
      </c>
      <c r="BS24" s="37">
        <v>115.8</v>
      </c>
      <c r="BT24" s="37"/>
      <c r="BU24" s="37">
        <v>43.5</v>
      </c>
      <c r="BV24" s="37"/>
      <c r="BW24" s="50">
        <v>115.9</v>
      </c>
      <c r="BX24" s="50"/>
      <c r="BY24" s="50">
        <v>150.80000000000001</v>
      </c>
      <c r="BZ24" s="50"/>
      <c r="CA24" s="50">
        <v>87.6</v>
      </c>
      <c r="CB24" s="50"/>
      <c r="CC24" s="50">
        <v>102.8</v>
      </c>
      <c r="CD24" s="37"/>
      <c r="CE24" s="50">
        <v>115.9</v>
      </c>
      <c r="CF24" s="37"/>
      <c r="CG24" s="50">
        <v>106.2</v>
      </c>
      <c r="CH24" s="50"/>
      <c r="CI24" s="50">
        <v>8.8000000000000007</v>
      </c>
      <c r="CJ24" s="50"/>
      <c r="CK24" s="50">
        <v>119.5</v>
      </c>
      <c r="CL24" s="50"/>
      <c r="CM24" s="50">
        <v>0</v>
      </c>
      <c r="CN24" s="50"/>
      <c r="CO24" s="50">
        <v>24.8</v>
      </c>
      <c r="CP24" s="50"/>
      <c r="CQ24" s="50">
        <v>0</v>
      </c>
      <c r="CR24" s="50"/>
      <c r="CS24" s="50">
        <v>57.7</v>
      </c>
      <c r="CT24" s="50"/>
      <c r="CU24" s="50">
        <v>36.299999999999997</v>
      </c>
      <c r="CW24" s="50">
        <v>0</v>
      </c>
      <c r="CX24" s="50"/>
      <c r="CY24" s="50">
        <v>85.2</v>
      </c>
      <c r="CZ24" s="50"/>
      <c r="DA24" s="50">
        <v>0</v>
      </c>
      <c r="DB24" s="50"/>
      <c r="DC24" s="50">
        <v>134.1</v>
      </c>
      <c r="DD24" s="50"/>
      <c r="DE24" s="50">
        <v>0</v>
      </c>
      <c r="DF24" s="50"/>
      <c r="DG24" s="50">
        <v>130.5</v>
      </c>
      <c r="DH24" s="50"/>
      <c r="DI24" s="50">
        <v>13.9</v>
      </c>
      <c r="DJ24" s="50"/>
      <c r="DK24" s="50">
        <v>23</v>
      </c>
      <c r="DL24" s="50"/>
      <c r="DM24" s="50">
        <v>0</v>
      </c>
      <c r="DN24" s="50"/>
      <c r="DO24" s="50">
        <v>0</v>
      </c>
      <c r="DP24" s="50"/>
      <c r="DQ24" s="50">
        <v>171.9</v>
      </c>
      <c r="DR24" s="50"/>
      <c r="DS24" s="50">
        <v>0</v>
      </c>
      <c r="DT24" s="50"/>
      <c r="DU24" s="50">
        <v>38.4</v>
      </c>
      <c r="DV24" s="50"/>
      <c r="DW24" s="50">
        <v>52.2</v>
      </c>
      <c r="DX24" s="50"/>
      <c r="DY24" s="50">
        <v>0</v>
      </c>
      <c r="DZ24" s="50"/>
      <c r="EA24" s="50">
        <v>79.900000000000006</v>
      </c>
      <c r="EB24" s="50"/>
      <c r="EC24" s="50">
        <v>160.5</v>
      </c>
      <c r="ED24" s="50"/>
      <c r="EE24" s="50">
        <v>125.7</v>
      </c>
      <c r="EF24" s="50"/>
      <c r="EG24" s="50">
        <v>95.9</v>
      </c>
      <c r="EH24" s="50"/>
      <c r="EI24" s="50">
        <v>0</v>
      </c>
      <c r="EJ24" s="50"/>
      <c r="EK24" s="50">
        <v>0</v>
      </c>
      <c r="EL24" s="50"/>
      <c r="EM24" s="50">
        <v>72.2</v>
      </c>
      <c r="EN24" s="50"/>
      <c r="EO24" s="50">
        <v>2.6</v>
      </c>
      <c r="EP24" s="50"/>
      <c r="EQ24" s="50">
        <v>104.7</v>
      </c>
      <c r="ER24" s="50"/>
      <c r="ES24" s="50">
        <v>220.7</v>
      </c>
      <c r="ET24" s="50"/>
      <c r="EU24" s="50">
        <v>188.9</v>
      </c>
      <c r="EW24" s="50">
        <v>30.9</v>
      </c>
      <c r="EY24" s="50">
        <v>145.1</v>
      </c>
      <c r="FA24" s="50">
        <v>168.9</v>
      </c>
      <c r="FC24" s="50">
        <v>102.1</v>
      </c>
      <c r="FD24" s="50"/>
      <c r="FE24" s="50">
        <v>79.2</v>
      </c>
      <c r="FF24" s="50"/>
      <c r="FG24" s="50">
        <v>169.5</v>
      </c>
      <c r="FH24" s="50">
        <v>84.3</v>
      </c>
      <c r="FI24" s="50">
        <v>1</v>
      </c>
      <c r="FJ24" s="50">
        <v>0.1</v>
      </c>
      <c r="FK24" s="50">
        <v>1.4</v>
      </c>
      <c r="FL24" s="50">
        <v>1.5</v>
      </c>
      <c r="FM24" s="50">
        <v>148.69999999999999</v>
      </c>
      <c r="FN24" s="50">
        <v>107.3</v>
      </c>
      <c r="FO24" s="50">
        <v>219.6</v>
      </c>
      <c r="FP24" s="105"/>
      <c r="FQ24" s="117"/>
    </row>
    <row r="25" spans="1:173" x14ac:dyDescent="0.2">
      <c r="A25" s="13" t="s">
        <v>16</v>
      </c>
      <c r="C25" s="62">
        <v>83.4</v>
      </c>
      <c r="D25" s="39">
        <v>0</v>
      </c>
      <c r="E25" s="37">
        <v>130.4</v>
      </c>
      <c r="F25" s="39">
        <v>0</v>
      </c>
      <c r="G25" s="37">
        <v>140</v>
      </c>
      <c r="H25" s="39">
        <v>0</v>
      </c>
      <c r="I25" s="37">
        <v>176</v>
      </c>
      <c r="J25" s="39">
        <v>0</v>
      </c>
      <c r="K25" s="37">
        <v>163.1</v>
      </c>
      <c r="L25" s="39">
        <v>0</v>
      </c>
      <c r="M25" s="37">
        <v>151.1</v>
      </c>
      <c r="N25" s="39">
        <v>0</v>
      </c>
      <c r="O25" s="37">
        <v>138.69999999999999</v>
      </c>
      <c r="P25" s="39">
        <v>0</v>
      </c>
      <c r="Q25" s="37">
        <v>101.5</v>
      </c>
      <c r="R25" s="39">
        <v>0</v>
      </c>
      <c r="S25" s="37">
        <v>132.5</v>
      </c>
      <c r="T25" s="39">
        <v>0</v>
      </c>
      <c r="U25" s="37">
        <v>202</v>
      </c>
      <c r="V25" s="37">
        <v>0</v>
      </c>
      <c r="W25" s="37">
        <v>288.5</v>
      </c>
      <c r="X25" s="37">
        <v>0</v>
      </c>
      <c r="Y25" s="37">
        <v>345.1</v>
      </c>
      <c r="Z25" s="39">
        <v>0</v>
      </c>
      <c r="AA25" s="37">
        <v>401.8</v>
      </c>
      <c r="AB25" s="39">
        <v>0</v>
      </c>
      <c r="AC25" s="37">
        <v>432.6</v>
      </c>
      <c r="AD25" s="39">
        <v>0</v>
      </c>
      <c r="AE25" s="37">
        <v>445.6</v>
      </c>
      <c r="AF25" s="39">
        <v>0</v>
      </c>
      <c r="AG25" s="37">
        <v>488.1</v>
      </c>
      <c r="AH25" s="39">
        <v>0</v>
      </c>
      <c r="AI25" s="37">
        <v>544</v>
      </c>
      <c r="AJ25" s="39">
        <v>0</v>
      </c>
      <c r="AK25" s="37">
        <v>658.3</v>
      </c>
      <c r="AL25" s="39">
        <v>0</v>
      </c>
      <c r="AM25" s="37">
        <v>602.4</v>
      </c>
      <c r="AN25" s="39">
        <v>0</v>
      </c>
      <c r="AO25" s="37">
        <v>574.20000000000005</v>
      </c>
      <c r="AP25" s="39">
        <v>0</v>
      </c>
      <c r="AQ25" s="37">
        <v>521.9</v>
      </c>
      <c r="AR25" s="37">
        <v>0</v>
      </c>
      <c r="AS25" s="37">
        <v>470.7</v>
      </c>
      <c r="AT25" s="37">
        <v>0</v>
      </c>
      <c r="AU25" s="37">
        <v>436.5</v>
      </c>
      <c r="AV25" s="37">
        <v>0</v>
      </c>
      <c r="AW25" s="37">
        <v>404.6</v>
      </c>
      <c r="AX25" s="37">
        <v>0</v>
      </c>
      <c r="AY25" s="37">
        <v>221.2</v>
      </c>
      <c r="AZ25" s="37">
        <v>0</v>
      </c>
      <c r="BA25" s="37">
        <v>240.5</v>
      </c>
      <c r="BB25" s="37">
        <v>0</v>
      </c>
      <c r="BC25" s="37">
        <v>328.1</v>
      </c>
      <c r="BD25" s="37">
        <v>0</v>
      </c>
      <c r="BE25" s="37">
        <v>300.10000000000002</v>
      </c>
      <c r="BF25" s="37">
        <v>0</v>
      </c>
      <c r="BG25" s="37">
        <v>398.6</v>
      </c>
      <c r="BH25" s="37">
        <v>0</v>
      </c>
      <c r="BI25" s="37">
        <v>452.7</v>
      </c>
      <c r="BJ25" s="37">
        <v>0</v>
      </c>
      <c r="BK25" s="37">
        <v>514.79999999999995</v>
      </c>
      <c r="BL25" s="37">
        <v>0</v>
      </c>
      <c r="BM25" s="37">
        <v>599.29999999999995</v>
      </c>
      <c r="BN25" s="37">
        <v>0</v>
      </c>
      <c r="BO25" s="37">
        <v>604.5</v>
      </c>
      <c r="BP25" s="37">
        <v>0</v>
      </c>
      <c r="BQ25" s="37">
        <v>764.4</v>
      </c>
      <c r="BR25" s="37">
        <v>0</v>
      </c>
      <c r="BS25" s="37">
        <v>791.9</v>
      </c>
      <c r="BT25" s="37"/>
      <c r="BU25" s="37">
        <v>853</v>
      </c>
      <c r="BV25" s="37"/>
      <c r="BW25" s="50">
        <v>885.8</v>
      </c>
      <c r="BX25" s="50"/>
      <c r="BY25" s="50">
        <v>902.3</v>
      </c>
      <c r="BZ25" s="50"/>
      <c r="CA25" s="50">
        <v>992.4</v>
      </c>
      <c r="CB25" s="50"/>
      <c r="CC25" s="50">
        <v>935.6</v>
      </c>
      <c r="CD25" s="37"/>
      <c r="CE25" s="50">
        <v>1138.5999999999999</v>
      </c>
      <c r="CF25" s="37"/>
      <c r="CG25" s="50">
        <v>1248.5</v>
      </c>
      <c r="CH25" s="50"/>
      <c r="CI25" s="50">
        <v>1351.3</v>
      </c>
      <c r="CJ25" s="50"/>
      <c r="CK25" s="50">
        <v>1333</v>
      </c>
      <c r="CL25" s="50"/>
      <c r="CM25" s="50">
        <v>1435.3</v>
      </c>
      <c r="CN25" s="50"/>
      <c r="CO25" s="50">
        <v>1345</v>
      </c>
      <c r="CP25" s="50"/>
      <c r="CQ25" s="50">
        <v>1532.9</v>
      </c>
      <c r="CR25" s="50"/>
      <c r="CS25" s="50">
        <v>1478.6</v>
      </c>
      <c r="CT25" s="50"/>
      <c r="CU25" s="50">
        <v>1751.7</v>
      </c>
      <c r="CW25" s="50">
        <v>1997.7</v>
      </c>
      <c r="CX25" s="50"/>
      <c r="CY25" s="50">
        <v>1884.2</v>
      </c>
      <c r="CZ25" s="50"/>
      <c r="DA25" s="50">
        <v>2062.4</v>
      </c>
      <c r="DB25" s="50"/>
      <c r="DC25" s="50">
        <v>2229.5</v>
      </c>
      <c r="DD25" s="50"/>
      <c r="DE25" s="50">
        <v>2472.3000000000002</v>
      </c>
      <c r="DF25" s="50"/>
      <c r="DG25" s="50">
        <v>2327.9</v>
      </c>
      <c r="DH25" s="50"/>
      <c r="DI25" s="50">
        <v>2514.1</v>
      </c>
      <c r="DJ25" s="50"/>
      <c r="DK25" s="50">
        <v>2880.2</v>
      </c>
      <c r="DL25" s="50"/>
      <c r="DM25" s="50">
        <v>3122.2</v>
      </c>
      <c r="DN25" s="50"/>
      <c r="DO25" s="50">
        <v>3320.9</v>
      </c>
      <c r="DP25" s="50"/>
      <c r="DQ25" s="50">
        <v>3092.7</v>
      </c>
      <c r="DR25" s="50"/>
      <c r="DS25" s="50">
        <v>3280.5</v>
      </c>
      <c r="DT25" s="50"/>
      <c r="DU25" s="50">
        <v>3233</v>
      </c>
      <c r="DV25" s="50"/>
      <c r="DW25" s="50">
        <v>3228.3</v>
      </c>
      <c r="DX25" s="50"/>
      <c r="DY25" s="50">
        <v>3339.7</v>
      </c>
      <c r="DZ25" s="50"/>
      <c r="EA25" s="50">
        <v>3957.6</v>
      </c>
      <c r="EB25" s="50"/>
      <c r="EC25" s="50">
        <v>3838</v>
      </c>
      <c r="ED25" s="50"/>
      <c r="EE25" s="50">
        <v>3692.8</v>
      </c>
      <c r="EF25" s="50"/>
      <c r="EG25" s="50">
        <v>3711.6</v>
      </c>
      <c r="EH25" s="50"/>
      <c r="EI25" s="50">
        <v>3914.6</v>
      </c>
      <c r="EJ25" s="50"/>
      <c r="EK25" s="50">
        <v>3978.5</v>
      </c>
      <c r="EL25" s="50"/>
      <c r="EM25" s="50">
        <v>3733</v>
      </c>
      <c r="EN25" s="50"/>
      <c r="EO25" s="50">
        <v>3811.5</v>
      </c>
      <c r="EP25" s="50"/>
      <c r="EQ25" s="50">
        <v>3832.4</v>
      </c>
      <c r="ER25" s="50"/>
      <c r="ES25" s="50">
        <v>3768.9</v>
      </c>
      <c r="ET25" s="50"/>
      <c r="EU25" s="50">
        <v>3634.1</v>
      </c>
      <c r="EW25" s="50">
        <v>3756.4</v>
      </c>
      <c r="EY25" s="50">
        <v>3771.8</v>
      </c>
      <c r="FA25" s="50">
        <v>3774.2</v>
      </c>
      <c r="FC25" s="50">
        <v>4034.2</v>
      </c>
      <c r="FD25" s="50"/>
      <c r="FE25" s="50">
        <v>3990.9</v>
      </c>
      <c r="FF25" s="50"/>
      <c r="FG25" s="50">
        <v>4444.1000000000004</v>
      </c>
      <c r="FH25" s="50">
        <v>4872.2</v>
      </c>
      <c r="FI25" s="50">
        <v>5257.1</v>
      </c>
      <c r="FJ25" s="50">
        <v>5361.5</v>
      </c>
      <c r="FK25" s="50">
        <v>5618</v>
      </c>
      <c r="FL25" s="50">
        <v>5383.3</v>
      </c>
      <c r="FM25" s="50">
        <v>5133.1000000000004</v>
      </c>
      <c r="FN25" s="50">
        <v>5158.8</v>
      </c>
      <c r="FO25" s="50">
        <v>5100.3</v>
      </c>
      <c r="FP25" s="105"/>
      <c r="FQ25" s="117"/>
    </row>
    <row r="26" spans="1:173" x14ac:dyDescent="0.2">
      <c r="A26" s="13" t="s">
        <v>76</v>
      </c>
      <c r="C26" s="62">
        <v>0</v>
      </c>
      <c r="D26" s="39">
        <v>0</v>
      </c>
      <c r="E26" s="37">
        <v>0</v>
      </c>
      <c r="F26" s="39">
        <v>0</v>
      </c>
      <c r="G26" s="37">
        <v>0</v>
      </c>
      <c r="H26" s="39">
        <v>0</v>
      </c>
      <c r="I26" s="37">
        <v>0</v>
      </c>
      <c r="J26" s="39">
        <v>0</v>
      </c>
      <c r="K26" s="37">
        <v>0</v>
      </c>
      <c r="L26" s="39">
        <v>0</v>
      </c>
      <c r="M26" s="37">
        <v>0</v>
      </c>
      <c r="N26" s="39">
        <v>0</v>
      </c>
      <c r="O26" s="37">
        <v>0</v>
      </c>
      <c r="P26" s="39">
        <v>0</v>
      </c>
      <c r="Q26" s="37">
        <v>0</v>
      </c>
      <c r="R26" s="39">
        <v>0</v>
      </c>
      <c r="S26" s="37">
        <v>0</v>
      </c>
      <c r="T26" s="39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9">
        <v>0</v>
      </c>
      <c r="AA26" s="37">
        <v>0</v>
      </c>
      <c r="AB26" s="39">
        <v>0</v>
      </c>
      <c r="AC26" s="37">
        <v>0</v>
      </c>
      <c r="AD26" s="39">
        <v>0</v>
      </c>
      <c r="AE26" s="37">
        <v>0</v>
      </c>
      <c r="AF26" s="39">
        <v>0</v>
      </c>
      <c r="AG26" s="37">
        <v>0</v>
      </c>
      <c r="AH26" s="39">
        <v>0</v>
      </c>
      <c r="AI26" s="37">
        <v>0</v>
      </c>
      <c r="AJ26" s="39">
        <v>0</v>
      </c>
      <c r="AK26" s="37">
        <v>0</v>
      </c>
      <c r="AL26" s="39">
        <v>0</v>
      </c>
      <c r="AM26" s="37">
        <v>0</v>
      </c>
      <c r="AN26" s="39">
        <v>0</v>
      </c>
      <c r="AO26" s="37">
        <v>0</v>
      </c>
      <c r="AP26" s="39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243.8</v>
      </c>
      <c r="AZ26" s="37">
        <v>0</v>
      </c>
      <c r="BA26" s="37">
        <v>244</v>
      </c>
      <c r="BB26" s="37">
        <v>0</v>
      </c>
      <c r="BC26" s="37">
        <v>244.2</v>
      </c>
      <c r="BD26" s="37">
        <v>0</v>
      </c>
      <c r="BE26" s="37">
        <v>244.3</v>
      </c>
      <c r="BF26" s="37">
        <v>0</v>
      </c>
      <c r="BG26" s="37">
        <v>350.4</v>
      </c>
      <c r="BH26" s="37">
        <v>0</v>
      </c>
      <c r="BI26" s="37">
        <v>350.4</v>
      </c>
      <c r="BJ26" s="37">
        <v>0</v>
      </c>
      <c r="BK26" s="37">
        <v>350.4</v>
      </c>
      <c r="BL26" s="37">
        <v>0</v>
      </c>
      <c r="BM26" s="37">
        <v>350.4</v>
      </c>
      <c r="BN26" s="37">
        <v>0</v>
      </c>
      <c r="BO26" s="37">
        <v>350.4</v>
      </c>
      <c r="BP26" s="37">
        <v>0</v>
      </c>
      <c r="BQ26" s="37">
        <v>350.3</v>
      </c>
      <c r="BR26" s="37">
        <v>0</v>
      </c>
      <c r="BS26" s="37">
        <v>350.3</v>
      </c>
      <c r="BT26" s="37"/>
      <c r="BU26" s="37">
        <v>350.3</v>
      </c>
      <c r="BV26" s="37"/>
      <c r="BW26" s="50">
        <v>350.3</v>
      </c>
      <c r="BX26" s="50"/>
      <c r="BY26" s="50">
        <v>350.2</v>
      </c>
      <c r="BZ26" s="50"/>
      <c r="CA26" s="50">
        <v>350.2</v>
      </c>
      <c r="CB26" s="50"/>
      <c r="CC26" s="50">
        <v>350.2</v>
      </c>
      <c r="CD26" s="37"/>
      <c r="CE26" s="50">
        <v>300</v>
      </c>
      <c r="CF26" s="37"/>
      <c r="CG26" s="50">
        <v>300</v>
      </c>
      <c r="CH26" s="50"/>
      <c r="CI26" s="50">
        <v>300</v>
      </c>
      <c r="CJ26" s="50"/>
      <c r="CK26" s="50">
        <v>300</v>
      </c>
      <c r="CL26" s="50"/>
      <c r="CM26" s="50">
        <v>548.20000000000005</v>
      </c>
      <c r="CN26" s="50"/>
      <c r="CO26" s="50">
        <v>548.20000000000005</v>
      </c>
      <c r="CP26" s="50"/>
      <c r="CQ26" s="50">
        <v>548.29999999999995</v>
      </c>
      <c r="CR26" s="50"/>
      <c r="CS26" s="50">
        <v>548.29999999999995</v>
      </c>
      <c r="CT26" s="50"/>
      <c r="CU26" s="50">
        <v>540.29999999999995</v>
      </c>
      <c r="CW26" s="50">
        <v>540.6</v>
      </c>
      <c r="CX26" s="50"/>
      <c r="CY26" s="50">
        <v>541</v>
      </c>
      <c r="CZ26" s="50"/>
      <c r="DA26" s="50">
        <v>541.29999999999995</v>
      </c>
      <c r="DB26" s="50"/>
      <c r="DC26" s="50">
        <v>541.70000000000005</v>
      </c>
      <c r="DD26" s="50"/>
      <c r="DE26" s="50">
        <v>542.1</v>
      </c>
      <c r="DF26" s="50"/>
      <c r="DG26" s="50">
        <v>542.4</v>
      </c>
      <c r="DH26" s="50"/>
      <c r="DI26" s="50">
        <v>542.79999999999995</v>
      </c>
      <c r="DJ26" s="50"/>
      <c r="DK26" s="50">
        <v>543.20000000000005</v>
      </c>
      <c r="DL26" s="50"/>
      <c r="DM26" s="50">
        <v>543.6</v>
      </c>
      <c r="DN26" s="50"/>
      <c r="DO26" s="50">
        <v>544</v>
      </c>
      <c r="DP26" s="50"/>
      <c r="DQ26" s="50">
        <v>544.4</v>
      </c>
      <c r="DR26" s="50"/>
      <c r="DS26" s="50">
        <v>939.1</v>
      </c>
      <c r="DT26" s="50"/>
      <c r="DU26" s="50">
        <v>939.6</v>
      </c>
      <c r="DV26" s="50"/>
      <c r="DW26" s="50">
        <v>940.2</v>
      </c>
      <c r="DX26" s="50"/>
      <c r="DY26" s="50">
        <v>1187.8</v>
      </c>
      <c r="DZ26" s="50"/>
      <c r="EA26" s="50">
        <v>789.2</v>
      </c>
      <c r="EB26" s="50"/>
      <c r="EC26" s="50">
        <v>789.7</v>
      </c>
      <c r="ED26" s="50"/>
      <c r="EE26" s="50">
        <v>790.1</v>
      </c>
      <c r="EF26" s="50"/>
      <c r="EG26" s="50">
        <v>790.6</v>
      </c>
      <c r="EH26" s="50"/>
      <c r="EI26" s="50">
        <v>791.1</v>
      </c>
      <c r="EJ26" s="50"/>
      <c r="EK26" s="50">
        <v>791.5</v>
      </c>
      <c r="EL26" s="50"/>
      <c r="EM26" s="50">
        <v>792</v>
      </c>
      <c r="EN26" s="50"/>
      <c r="EO26" s="50">
        <v>792.5</v>
      </c>
      <c r="EP26" s="50"/>
      <c r="EQ26" s="50">
        <v>792.5</v>
      </c>
      <c r="ER26" s="50"/>
      <c r="ES26" s="50">
        <v>793.4</v>
      </c>
      <c r="ET26" s="50"/>
      <c r="EU26" s="50">
        <v>793.9</v>
      </c>
      <c r="EW26" s="50">
        <v>794.5</v>
      </c>
      <c r="EY26" s="50">
        <v>795</v>
      </c>
      <c r="FA26" s="50">
        <v>794.9</v>
      </c>
      <c r="FC26" s="50">
        <v>796</v>
      </c>
      <c r="FD26" s="50"/>
      <c r="FE26" s="50">
        <v>989</v>
      </c>
      <c r="FF26" s="50"/>
      <c r="FG26" s="50">
        <v>989.6</v>
      </c>
      <c r="FH26" s="50">
        <v>990.1</v>
      </c>
      <c r="FI26" s="50">
        <v>990.8</v>
      </c>
      <c r="FJ26" s="50">
        <v>991.3</v>
      </c>
      <c r="FK26" s="50">
        <v>1085.8</v>
      </c>
      <c r="FL26" s="50">
        <v>1086.4000000000001</v>
      </c>
      <c r="FM26" s="50">
        <v>1087.2</v>
      </c>
      <c r="FN26" s="50">
        <v>1087.8</v>
      </c>
      <c r="FO26" s="50">
        <v>1088.7</v>
      </c>
      <c r="FP26" s="105"/>
      <c r="FQ26" s="117"/>
    </row>
    <row r="27" spans="1:173" x14ac:dyDescent="0.2">
      <c r="A27" s="13" t="s">
        <v>17</v>
      </c>
      <c r="C27" s="62">
        <v>6.8</v>
      </c>
      <c r="D27" s="39">
        <v>0</v>
      </c>
      <c r="E27" s="37">
        <v>10.3</v>
      </c>
      <c r="F27" s="39">
        <v>0</v>
      </c>
      <c r="G27" s="37">
        <v>10.1</v>
      </c>
      <c r="H27" s="39">
        <v>0</v>
      </c>
      <c r="I27" s="37">
        <v>9.8000000000000007</v>
      </c>
      <c r="J27" s="39">
        <v>0</v>
      </c>
      <c r="K27" s="37">
        <v>9.6999999999999993</v>
      </c>
      <c r="L27" s="39">
        <v>0</v>
      </c>
      <c r="M27" s="37">
        <v>9.5</v>
      </c>
      <c r="N27" s="39">
        <v>0</v>
      </c>
      <c r="O27" s="37">
        <v>9.3000000000000007</v>
      </c>
      <c r="P27" s="39">
        <v>0</v>
      </c>
      <c r="Q27" s="37">
        <v>9.1</v>
      </c>
      <c r="R27" s="39">
        <v>0</v>
      </c>
      <c r="S27" s="37">
        <v>8.6999999999999993</v>
      </c>
      <c r="T27" s="39">
        <v>0</v>
      </c>
      <c r="U27" s="37">
        <v>8.6</v>
      </c>
      <c r="V27" s="37">
        <v>0</v>
      </c>
      <c r="W27" s="37">
        <v>9</v>
      </c>
      <c r="X27" s="37">
        <v>0</v>
      </c>
      <c r="Y27" s="37">
        <v>8.6</v>
      </c>
      <c r="Z27" s="39">
        <v>0</v>
      </c>
      <c r="AA27" s="37">
        <v>8.3000000000000007</v>
      </c>
      <c r="AB27" s="39">
        <v>0</v>
      </c>
      <c r="AC27" s="37">
        <v>8</v>
      </c>
      <c r="AD27" s="39">
        <v>0</v>
      </c>
      <c r="AE27" s="37">
        <v>7.6</v>
      </c>
      <c r="AF27" s="39">
        <v>0</v>
      </c>
      <c r="AG27" s="37">
        <v>7.8</v>
      </c>
      <c r="AH27" s="39">
        <v>0</v>
      </c>
      <c r="AI27" s="37">
        <v>7.4</v>
      </c>
      <c r="AJ27" s="39">
        <v>0</v>
      </c>
      <c r="AK27" s="37">
        <v>7</v>
      </c>
      <c r="AL27" s="39">
        <v>0</v>
      </c>
      <c r="AM27" s="37">
        <v>6.6</v>
      </c>
      <c r="AN27" s="39">
        <v>0</v>
      </c>
      <c r="AO27" s="37">
        <v>6.2</v>
      </c>
      <c r="AP27" s="39">
        <v>0</v>
      </c>
      <c r="AQ27" s="37">
        <v>5.9</v>
      </c>
      <c r="AR27" s="37">
        <v>0</v>
      </c>
      <c r="AS27" s="37">
        <v>5.5</v>
      </c>
      <c r="AT27" s="37">
        <v>0</v>
      </c>
      <c r="AU27" s="37">
        <v>5.3</v>
      </c>
      <c r="AV27" s="37">
        <v>0</v>
      </c>
      <c r="AW27" s="37">
        <v>5.0999999999999996</v>
      </c>
      <c r="AX27" s="37">
        <v>0</v>
      </c>
      <c r="AY27" s="37">
        <v>4.9000000000000004</v>
      </c>
      <c r="AZ27" s="37">
        <v>0</v>
      </c>
      <c r="BA27" s="37">
        <v>4.7</v>
      </c>
      <c r="BB27" s="37">
        <v>0</v>
      </c>
      <c r="BC27" s="37">
        <v>4.5999999999999996</v>
      </c>
      <c r="BD27" s="37">
        <v>0</v>
      </c>
      <c r="BE27" s="37">
        <v>4.5</v>
      </c>
      <c r="BF27" s="37">
        <v>0</v>
      </c>
      <c r="BG27" s="37">
        <v>4.5</v>
      </c>
      <c r="BH27" s="37">
        <v>0</v>
      </c>
      <c r="BI27" s="37">
        <v>4.4000000000000004</v>
      </c>
      <c r="BJ27" s="37">
        <v>0</v>
      </c>
      <c r="BK27" s="37">
        <v>4.4000000000000004</v>
      </c>
      <c r="BL27" s="37">
        <v>0</v>
      </c>
      <c r="BM27" s="37">
        <v>4.3</v>
      </c>
      <c r="BN27" s="37">
        <v>0</v>
      </c>
      <c r="BO27" s="37">
        <v>4.2</v>
      </c>
      <c r="BP27" s="37">
        <v>0</v>
      </c>
      <c r="BQ27" s="37">
        <v>4.2</v>
      </c>
      <c r="BR27" s="37">
        <v>0</v>
      </c>
      <c r="BS27" s="37">
        <v>4.0999999999999996</v>
      </c>
      <c r="BT27" s="37"/>
      <c r="BU27" s="37">
        <v>4</v>
      </c>
      <c r="BV27" s="37"/>
      <c r="BW27" s="50">
        <v>4</v>
      </c>
      <c r="BX27" s="50"/>
      <c r="BY27" s="50">
        <v>3.9</v>
      </c>
      <c r="BZ27" s="50"/>
      <c r="CA27" s="50">
        <v>3.8</v>
      </c>
      <c r="CB27" s="50"/>
      <c r="CC27" s="50">
        <v>3.8</v>
      </c>
      <c r="CD27" s="37"/>
      <c r="CE27" s="50">
        <v>3.7</v>
      </c>
      <c r="CF27" s="37"/>
      <c r="CG27" s="50">
        <v>0</v>
      </c>
      <c r="CH27" s="50"/>
      <c r="CI27" s="50">
        <v>0</v>
      </c>
      <c r="CJ27" s="50"/>
      <c r="CK27" s="50">
        <v>0</v>
      </c>
      <c r="CL27" s="50"/>
      <c r="CM27" s="50">
        <v>0</v>
      </c>
      <c r="CN27" s="50"/>
      <c r="CO27" s="50">
        <v>0</v>
      </c>
      <c r="CP27" s="50"/>
      <c r="CQ27" s="50">
        <v>0</v>
      </c>
      <c r="CR27" s="50"/>
      <c r="CS27" s="50">
        <v>0</v>
      </c>
      <c r="CT27" s="50"/>
      <c r="CU27" s="50">
        <v>0</v>
      </c>
      <c r="CW27" s="50">
        <v>0</v>
      </c>
      <c r="CX27" s="50"/>
      <c r="CY27" s="50">
        <v>0</v>
      </c>
      <c r="CZ27" s="50"/>
      <c r="DA27" s="50">
        <v>0</v>
      </c>
      <c r="DB27" s="50"/>
      <c r="DC27" s="50">
        <v>0</v>
      </c>
      <c r="DD27" s="50"/>
      <c r="DE27" s="50">
        <v>0</v>
      </c>
      <c r="DF27" s="50"/>
      <c r="DG27" s="50">
        <v>0</v>
      </c>
      <c r="DH27" s="50"/>
      <c r="DI27" s="50">
        <v>0</v>
      </c>
      <c r="DJ27" s="50"/>
      <c r="DK27" s="50">
        <v>0</v>
      </c>
      <c r="DL27" s="50"/>
      <c r="DM27" s="50">
        <v>0</v>
      </c>
      <c r="DN27" s="50"/>
      <c r="DO27" s="50">
        <v>12</v>
      </c>
      <c r="DP27" s="50"/>
      <c r="DQ27" s="50">
        <v>11.9</v>
      </c>
      <c r="DR27" s="50"/>
      <c r="DS27" s="50">
        <v>11.7</v>
      </c>
      <c r="DT27" s="50"/>
      <c r="DU27" s="50">
        <v>11.6</v>
      </c>
      <c r="DV27" s="50"/>
      <c r="DW27" s="50">
        <v>11.5</v>
      </c>
      <c r="DX27" s="50"/>
      <c r="DY27" s="50">
        <v>11.3</v>
      </c>
      <c r="DZ27" s="50"/>
      <c r="EA27" s="50">
        <v>11.1</v>
      </c>
      <c r="EB27" s="50"/>
      <c r="EC27" s="50">
        <v>10.9</v>
      </c>
      <c r="ED27" s="50"/>
      <c r="EE27" s="50">
        <v>10.7</v>
      </c>
      <c r="EF27" s="50"/>
      <c r="EG27" s="50">
        <v>10.5</v>
      </c>
      <c r="EH27" s="50"/>
      <c r="EI27" s="50">
        <v>10.3</v>
      </c>
      <c r="EJ27" s="50"/>
      <c r="EK27" s="50">
        <v>10.1</v>
      </c>
      <c r="EL27" s="50"/>
      <c r="EM27" s="50">
        <v>9.9</v>
      </c>
      <c r="EN27" s="50"/>
      <c r="EO27" s="50">
        <v>9.6999999999999993</v>
      </c>
      <c r="EP27" s="50"/>
      <c r="EQ27" s="50">
        <v>9.4</v>
      </c>
      <c r="ER27" s="50"/>
      <c r="ES27" s="50">
        <v>9.1999999999999993</v>
      </c>
      <c r="ET27" s="50"/>
      <c r="EU27" s="50">
        <v>9</v>
      </c>
      <c r="EW27" s="50">
        <v>8.9</v>
      </c>
      <c r="EY27" s="50">
        <v>8.8000000000000007</v>
      </c>
      <c r="FA27" s="50">
        <v>8.6</v>
      </c>
      <c r="FC27" s="50">
        <v>8.5</v>
      </c>
      <c r="FD27" s="50"/>
      <c r="FE27" s="50">
        <v>8.4</v>
      </c>
      <c r="FF27" s="50"/>
      <c r="FG27" s="50">
        <v>8.3000000000000007</v>
      </c>
      <c r="FH27" s="50">
        <v>0</v>
      </c>
      <c r="FI27" s="50">
        <v>0</v>
      </c>
      <c r="FJ27" s="50">
        <v>0</v>
      </c>
      <c r="FK27" s="50">
        <v>0</v>
      </c>
      <c r="FL27" s="50">
        <v>0</v>
      </c>
      <c r="FM27" s="50">
        <v>0</v>
      </c>
      <c r="FN27" s="50">
        <v>0</v>
      </c>
      <c r="FO27" s="50">
        <v>0</v>
      </c>
      <c r="FP27" s="105"/>
      <c r="FQ27" s="117"/>
    </row>
    <row r="28" spans="1:173" x14ac:dyDescent="0.2">
      <c r="A28" s="13" t="s">
        <v>18</v>
      </c>
      <c r="C28" s="62">
        <v>17.2</v>
      </c>
      <c r="D28" s="39">
        <v>0</v>
      </c>
      <c r="E28" s="37">
        <v>14.4</v>
      </c>
      <c r="F28" s="39">
        <v>0</v>
      </c>
      <c r="G28" s="37">
        <v>13.9</v>
      </c>
      <c r="H28" s="39">
        <v>0</v>
      </c>
      <c r="I28" s="37">
        <v>31.8</v>
      </c>
      <c r="J28" s="39">
        <v>0</v>
      </c>
      <c r="K28" s="37">
        <v>31.3</v>
      </c>
      <c r="L28" s="39">
        <v>0</v>
      </c>
      <c r="M28" s="37">
        <v>31.6</v>
      </c>
      <c r="N28" s="39">
        <v>0</v>
      </c>
      <c r="O28" s="37">
        <v>34.799999999999997</v>
      </c>
      <c r="P28" s="39">
        <v>0</v>
      </c>
      <c r="Q28" s="37">
        <v>43.8</v>
      </c>
      <c r="R28" s="39">
        <v>0</v>
      </c>
      <c r="S28" s="37">
        <v>49.6</v>
      </c>
      <c r="T28" s="39">
        <v>0</v>
      </c>
      <c r="U28" s="37">
        <v>43.7</v>
      </c>
      <c r="V28" s="37">
        <v>0</v>
      </c>
      <c r="W28" s="37">
        <v>44.4</v>
      </c>
      <c r="X28" s="37">
        <v>0</v>
      </c>
      <c r="Y28" s="37">
        <v>44.4</v>
      </c>
      <c r="Z28" s="39">
        <v>0</v>
      </c>
      <c r="AA28" s="37">
        <v>54.9</v>
      </c>
      <c r="AB28" s="39">
        <v>0</v>
      </c>
      <c r="AC28" s="37">
        <v>50.8</v>
      </c>
      <c r="AD28" s="39">
        <v>0</v>
      </c>
      <c r="AE28" s="37">
        <v>50.1</v>
      </c>
      <c r="AF28" s="39">
        <v>0</v>
      </c>
      <c r="AG28" s="37">
        <v>64.8</v>
      </c>
      <c r="AH28" s="39">
        <v>0</v>
      </c>
      <c r="AI28" s="37">
        <v>71.3</v>
      </c>
      <c r="AJ28" s="39">
        <v>0</v>
      </c>
      <c r="AK28" s="37">
        <v>69.099999999999994</v>
      </c>
      <c r="AL28" s="39">
        <v>0</v>
      </c>
      <c r="AM28" s="37">
        <v>78.900000000000006</v>
      </c>
      <c r="AN28" s="39">
        <v>0</v>
      </c>
      <c r="AO28" s="37">
        <v>75.099999999999994</v>
      </c>
      <c r="AP28" s="39">
        <v>0</v>
      </c>
      <c r="AQ28" s="37">
        <v>78.8</v>
      </c>
      <c r="AR28" s="37">
        <v>0</v>
      </c>
      <c r="AS28" s="37">
        <v>88.5</v>
      </c>
      <c r="AT28" s="37">
        <v>0</v>
      </c>
      <c r="AU28" s="37">
        <v>100.9</v>
      </c>
      <c r="AV28" s="37">
        <v>0</v>
      </c>
      <c r="AW28" s="37">
        <v>93.8</v>
      </c>
      <c r="AX28" s="37">
        <v>0</v>
      </c>
      <c r="AY28" s="37">
        <v>88.3</v>
      </c>
      <c r="AZ28" s="37">
        <v>0</v>
      </c>
      <c r="BA28" s="37">
        <v>100.7</v>
      </c>
      <c r="BB28" s="37">
        <v>0</v>
      </c>
      <c r="BC28" s="37">
        <v>106.6</v>
      </c>
      <c r="BD28" s="37">
        <v>0</v>
      </c>
      <c r="BE28" s="37">
        <v>108.1</v>
      </c>
      <c r="BF28" s="37">
        <v>0</v>
      </c>
      <c r="BG28" s="37">
        <v>102.7</v>
      </c>
      <c r="BH28" s="37">
        <v>0</v>
      </c>
      <c r="BI28" s="37">
        <v>108.8</v>
      </c>
      <c r="BJ28" s="37">
        <v>0</v>
      </c>
      <c r="BK28" s="37">
        <v>116.9</v>
      </c>
      <c r="BL28" s="37">
        <v>0</v>
      </c>
      <c r="BM28" s="37">
        <v>123.4</v>
      </c>
      <c r="BN28" s="37">
        <v>0</v>
      </c>
      <c r="BO28" s="37">
        <v>129.4</v>
      </c>
      <c r="BP28" s="37">
        <v>0</v>
      </c>
      <c r="BQ28" s="37">
        <v>134.4</v>
      </c>
      <c r="BR28" s="37">
        <v>0</v>
      </c>
      <c r="BS28" s="37">
        <v>135.30000000000001</v>
      </c>
      <c r="BT28" s="37"/>
      <c r="BU28" s="37">
        <v>148.4</v>
      </c>
      <c r="BV28" s="37"/>
      <c r="BW28" s="50">
        <v>137.5</v>
      </c>
      <c r="BX28" s="50"/>
      <c r="BY28" s="50">
        <v>141.30000000000001</v>
      </c>
      <c r="BZ28" s="50"/>
      <c r="CA28" s="50">
        <v>145.80000000000001</v>
      </c>
      <c r="CB28" s="50"/>
      <c r="CC28" s="50">
        <v>157.19999999999999</v>
      </c>
      <c r="CD28" s="37"/>
      <c r="CE28" s="50">
        <v>184.9</v>
      </c>
      <c r="CF28" s="37"/>
      <c r="CG28" s="50">
        <v>187.3</v>
      </c>
      <c r="CH28" s="50"/>
      <c r="CI28" s="50">
        <v>191</v>
      </c>
      <c r="CJ28" s="50"/>
      <c r="CK28" s="50">
        <v>213.4</v>
      </c>
      <c r="CL28" s="50"/>
      <c r="CM28" s="50">
        <v>220.5</v>
      </c>
      <c r="CN28" s="50"/>
      <c r="CO28" s="50">
        <v>228.6</v>
      </c>
      <c r="CP28" s="50"/>
      <c r="CQ28" s="50">
        <v>236.6</v>
      </c>
      <c r="CR28" s="50"/>
      <c r="CS28" s="50">
        <v>248.9</v>
      </c>
      <c r="CT28" s="50"/>
      <c r="CU28" s="50">
        <v>252.4</v>
      </c>
      <c r="CW28" s="50">
        <v>265.7</v>
      </c>
      <c r="CX28" s="50"/>
      <c r="CY28" s="50">
        <v>281.10000000000002</v>
      </c>
      <c r="CZ28" s="50"/>
      <c r="DA28" s="50">
        <v>273.10000000000002</v>
      </c>
      <c r="DB28" s="50"/>
      <c r="DC28" s="50">
        <v>313.39999999999998</v>
      </c>
      <c r="DD28" s="50"/>
      <c r="DE28" s="50">
        <v>324.60000000000002</v>
      </c>
      <c r="DF28" s="50"/>
      <c r="DG28" s="50">
        <v>333.6</v>
      </c>
      <c r="DH28" s="50"/>
      <c r="DI28" s="50">
        <v>187.4</v>
      </c>
      <c r="DJ28" s="50"/>
      <c r="DK28" s="50">
        <v>206.4</v>
      </c>
      <c r="DL28" s="50"/>
      <c r="DM28" s="50">
        <v>226.2</v>
      </c>
      <c r="DN28" s="50"/>
      <c r="DO28" s="50">
        <v>235.8</v>
      </c>
      <c r="DP28" s="50"/>
      <c r="DQ28" s="50">
        <v>236.7</v>
      </c>
      <c r="DR28" s="50"/>
      <c r="DS28" s="50">
        <v>256.3</v>
      </c>
      <c r="DT28" s="50"/>
      <c r="DU28" s="50">
        <v>267</v>
      </c>
      <c r="DV28" s="50"/>
      <c r="DW28" s="50">
        <v>271.2</v>
      </c>
      <c r="DX28" s="50"/>
      <c r="DY28" s="50">
        <v>322.5</v>
      </c>
      <c r="DZ28" s="50"/>
      <c r="EA28" s="50">
        <v>284.89999999999998</v>
      </c>
      <c r="EB28" s="50"/>
      <c r="EC28" s="50">
        <v>292.10000000000002</v>
      </c>
      <c r="ED28" s="50"/>
      <c r="EE28" s="50">
        <v>306.3</v>
      </c>
      <c r="EF28" s="50"/>
      <c r="EG28" s="50">
        <v>391</v>
      </c>
      <c r="EH28" s="50"/>
      <c r="EI28" s="50">
        <v>403.7</v>
      </c>
      <c r="EJ28" s="50"/>
      <c r="EK28" s="50">
        <v>401.8</v>
      </c>
      <c r="EL28" s="50"/>
      <c r="EM28" s="50">
        <v>386.6</v>
      </c>
      <c r="EN28" s="50"/>
      <c r="EO28" s="50">
        <v>435.2</v>
      </c>
      <c r="EP28" s="50"/>
      <c r="EQ28" s="50">
        <v>445.8</v>
      </c>
      <c r="ER28" s="50"/>
      <c r="ES28" s="50">
        <v>440.4</v>
      </c>
      <c r="ET28" s="50"/>
      <c r="EU28" s="50">
        <v>438.1</v>
      </c>
      <c r="EW28" s="50">
        <v>426.7</v>
      </c>
      <c r="EY28" s="50">
        <v>451.2</v>
      </c>
      <c r="FA28" s="50">
        <v>448.6</v>
      </c>
      <c r="FC28" s="50">
        <v>461.8</v>
      </c>
      <c r="FD28" s="50"/>
      <c r="FE28" s="50">
        <v>389.2</v>
      </c>
      <c r="FF28" s="50"/>
      <c r="FG28" s="50">
        <v>421.1</v>
      </c>
      <c r="FH28" s="50">
        <v>409.5</v>
      </c>
      <c r="FI28" s="50">
        <v>423.2</v>
      </c>
      <c r="FJ28" s="50">
        <v>319.10000000000002</v>
      </c>
      <c r="FK28" s="50">
        <v>320.89999999999998</v>
      </c>
      <c r="FL28" s="50">
        <v>306.10000000000002</v>
      </c>
      <c r="FM28" s="50">
        <v>298.2</v>
      </c>
      <c r="FN28" s="50">
        <v>354</v>
      </c>
      <c r="FO28" s="50">
        <v>356.6</v>
      </c>
      <c r="FP28" s="105"/>
      <c r="FQ28" s="117"/>
    </row>
    <row r="29" spans="1:173" x14ac:dyDescent="0.2">
      <c r="A29" s="13" t="s">
        <v>14</v>
      </c>
      <c r="C29" s="62">
        <v>7.3</v>
      </c>
      <c r="D29" s="39">
        <v>0</v>
      </c>
      <c r="E29" s="37">
        <v>0</v>
      </c>
      <c r="F29" s="39">
        <v>0</v>
      </c>
      <c r="G29" s="37">
        <v>1.5</v>
      </c>
      <c r="H29" s="39">
        <v>0</v>
      </c>
      <c r="I29" s="37">
        <v>0</v>
      </c>
      <c r="J29" s="39">
        <v>0</v>
      </c>
      <c r="K29" s="37">
        <v>0.2</v>
      </c>
      <c r="L29" s="39">
        <v>0</v>
      </c>
      <c r="M29" s="37">
        <v>0</v>
      </c>
      <c r="N29" s="39">
        <v>0</v>
      </c>
      <c r="O29" s="37">
        <v>0</v>
      </c>
      <c r="P29" s="39">
        <v>0</v>
      </c>
      <c r="Q29" s="37">
        <v>0</v>
      </c>
      <c r="R29" s="39">
        <v>0</v>
      </c>
      <c r="S29" s="37">
        <v>0</v>
      </c>
      <c r="T29" s="39">
        <v>0</v>
      </c>
      <c r="U29" s="37">
        <v>1.5</v>
      </c>
      <c r="V29" s="37">
        <v>0</v>
      </c>
      <c r="W29" s="37">
        <v>0</v>
      </c>
      <c r="X29" s="37">
        <v>0</v>
      </c>
      <c r="Y29" s="37">
        <v>0</v>
      </c>
      <c r="Z29" s="39">
        <v>0</v>
      </c>
      <c r="AA29" s="37">
        <v>0</v>
      </c>
      <c r="AB29" s="39">
        <v>0</v>
      </c>
      <c r="AC29" s="37">
        <v>0</v>
      </c>
      <c r="AD29" s="39">
        <v>0</v>
      </c>
      <c r="AE29" s="37">
        <v>0</v>
      </c>
      <c r="AF29" s="39">
        <v>0</v>
      </c>
      <c r="AG29" s="37">
        <v>0</v>
      </c>
      <c r="AH29" s="39">
        <v>0</v>
      </c>
      <c r="AI29" s="37">
        <v>0</v>
      </c>
      <c r="AJ29" s="39">
        <v>0</v>
      </c>
      <c r="AK29" s="37">
        <v>0</v>
      </c>
      <c r="AL29" s="39">
        <v>0</v>
      </c>
      <c r="AM29" s="37">
        <v>0</v>
      </c>
      <c r="AN29" s="39">
        <v>0</v>
      </c>
      <c r="AO29" s="37">
        <v>0.9</v>
      </c>
      <c r="AP29" s="39">
        <v>0</v>
      </c>
      <c r="AQ29" s="37">
        <v>8.1999999999999993</v>
      </c>
      <c r="AR29" s="37">
        <v>0</v>
      </c>
      <c r="AS29" s="37">
        <v>0.8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7.9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10.5</v>
      </c>
      <c r="BH29" s="37">
        <v>0</v>
      </c>
      <c r="BI29" s="37">
        <v>0</v>
      </c>
      <c r="BJ29" s="37">
        <v>0</v>
      </c>
      <c r="BK29" s="37">
        <v>0.4</v>
      </c>
      <c r="BL29" s="37">
        <v>0</v>
      </c>
      <c r="BM29" s="37">
        <v>1.5</v>
      </c>
      <c r="BN29" s="37">
        <v>0</v>
      </c>
      <c r="BO29" s="37">
        <v>13</v>
      </c>
      <c r="BP29" s="37">
        <v>0</v>
      </c>
      <c r="BQ29" s="37">
        <v>5.9</v>
      </c>
      <c r="BR29" s="37">
        <v>0</v>
      </c>
      <c r="BS29" s="37">
        <v>10</v>
      </c>
      <c r="BT29" s="37"/>
      <c r="BU29" s="37">
        <v>6.3</v>
      </c>
      <c r="BV29" s="37"/>
      <c r="BW29" s="50">
        <v>25</v>
      </c>
      <c r="BX29" s="50"/>
      <c r="BY29" s="50">
        <v>0.6</v>
      </c>
      <c r="BZ29" s="50"/>
      <c r="CA29" s="50">
        <v>5.7</v>
      </c>
      <c r="CB29" s="50"/>
      <c r="CC29" s="50">
        <v>19.899999999999999</v>
      </c>
      <c r="CD29" s="37"/>
      <c r="CE29" s="50">
        <v>4.2</v>
      </c>
      <c r="CF29" s="37"/>
      <c r="CG29" s="50">
        <v>2.7</v>
      </c>
      <c r="CH29" s="50"/>
      <c r="CI29" s="50">
        <v>11.5</v>
      </c>
      <c r="CJ29" s="50"/>
      <c r="CK29" s="50">
        <v>2.9</v>
      </c>
      <c r="CL29" s="50"/>
      <c r="CM29" s="50">
        <v>15.9</v>
      </c>
      <c r="CN29" s="50"/>
      <c r="CO29" s="50">
        <v>0</v>
      </c>
      <c r="CP29" s="50"/>
      <c r="CQ29" s="50">
        <v>2.2999999999999998</v>
      </c>
      <c r="CR29" s="50"/>
      <c r="CS29" s="50">
        <v>0</v>
      </c>
      <c r="CT29" s="50"/>
      <c r="CU29" s="50">
        <v>0</v>
      </c>
      <c r="CW29" s="50">
        <v>0</v>
      </c>
      <c r="CX29" s="50"/>
      <c r="CY29" s="50">
        <v>2</v>
      </c>
      <c r="CZ29" s="50"/>
      <c r="DA29" s="50">
        <v>23.6</v>
      </c>
      <c r="DB29" s="50"/>
      <c r="DC29" s="50">
        <v>32.9</v>
      </c>
      <c r="DD29" s="50"/>
      <c r="DE29" s="50">
        <v>0.2</v>
      </c>
      <c r="DF29" s="50"/>
      <c r="DG29" s="50">
        <v>0.2</v>
      </c>
      <c r="DH29" s="50"/>
      <c r="DI29" s="50">
        <v>39.9</v>
      </c>
      <c r="DJ29" s="50"/>
      <c r="DK29" s="50">
        <v>55.6</v>
      </c>
      <c r="DL29" s="50"/>
      <c r="DM29" s="50">
        <v>0.2</v>
      </c>
      <c r="DN29" s="50"/>
      <c r="DO29" s="50">
        <v>0.2</v>
      </c>
      <c r="DP29" s="50"/>
      <c r="DQ29" s="50">
        <v>2.5</v>
      </c>
      <c r="DR29" s="50"/>
      <c r="DS29" s="50">
        <v>21.4</v>
      </c>
      <c r="DT29" s="50"/>
      <c r="DU29" s="50">
        <v>0.2</v>
      </c>
      <c r="DV29" s="50"/>
      <c r="DW29" s="50">
        <v>0.2</v>
      </c>
      <c r="DX29" s="50"/>
      <c r="DY29" s="50">
        <v>0.2</v>
      </c>
      <c r="DZ29" s="50"/>
      <c r="EA29" s="50">
        <v>0.2</v>
      </c>
      <c r="EB29" s="50"/>
      <c r="EC29" s="50">
        <v>0.2</v>
      </c>
      <c r="ED29" s="50"/>
      <c r="EE29" s="50">
        <v>0.2</v>
      </c>
      <c r="EF29" s="50"/>
      <c r="EG29" s="50">
        <v>0.2</v>
      </c>
      <c r="EH29" s="50"/>
      <c r="EI29" s="50">
        <v>0.2</v>
      </c>
      <c r="EJ29" s="50"/>
      <c r="EK29" s="50">
        <v>0.2</v>
      </c>
      <c r="EL29" s="50"/>
      <c r="EM29" s="50">
        <v>0.2</v>
      </c>
      <c r="EN29" s="50"/>
      <c r="EO29" s="50">
        <v>0.2</v>
      </c>
      <c r="EP29" s="50"/>
      <c r="EQ29" s="50">
        <v>0.2</v>
      </c>
      <c r="ER29" s="50"/>
      <c r="ES29" s="50">
        <v>0.2</v>
      </c>
      <c r="ET29" s="50"/>
      <c r="EU29" s="50">
        <v>0.2</v>
      </c>
      <c r="EW29" s="50">
        <v>2.5</v>
      </c>
      <c r="EY29" s="50">
        <v>2.2999999999999998</v>
      </c>
      <c r="FA29" s="50">
        <v>0.2</v>
      </c>
      <c r="FC29" s="50">
        <v>9.5</v>
      </c>
      <c r="FD29" s="50"/>
      <c r="FE29" s="50">
        <v>81</v>
      </c>
      <c r="FF29" s="50"/>
      <c r="FG29" s="50">
        <v>69.5</v>
      </c>
      <c r="FH29" s="50">
        <v>0.2</v>
      </c>
      <c r="FI29" s="50">
        <v>0.2</v>
      </c>
      <c r="FJ29" s="50">
        <v>117.2</v>
      </c>
      <c r="FK29" s="50">
        <v>144</v>
      </c>
      <c r="FL29" s="50">
        <v>13.8</v>
      </c>
      <c r="FM29" s="50">
        <v>11.9</v>
      </c>
      <c r="FN29" s="50">
        <v>0</v>
      </c>
      <c r="FO29" s="50">
        <v>0</v>
      </c>
      <c r="FP29" s="105"/>
      <c r="FQ29" s="117"/>
    </row>
    <row r="30" spans="1:173" x14ac:dyDescent="0.2">
      <c r="A30" s="13" t="s">
        <v>15</v>
      </c>
      <c r="C30" s="62">
        <v>29.6</v>
      </c>
      <c r="D30" s="39">
        <v>0</v>
      </c>
      <c r="E30" s="37">
        <v>24.2</v>
      </c>
      <c r="F30" s="39">
        <v>0</v>
      </c>
      <c r="G30" s="37">
        <v>19.899999999999999</v>
      </c>
      <c r="H30" s="39">
        <v>0</v>
      </c>
      <c r="I30" s="37">
        <v>15.7</v>
      </c>
      <c r="J30" s="39">
        <v>0</v>
      </c>
      <c r="K30" s="37">
        <v>12</v>
      </c>
      <c r="L30" s="39">
        <v>0</v>
      </c>
      <c r="M30" s="37">
        <v>8.1999999999999993</v>
      </c>
      <c r="N30" s="39">
        <v>0</v>
      </c>
      <c r="O30" s="37">
        <v>6</v>
      </c>
      <c r="P30" s="39">
        <v>0</v>
      </c>
      <c r="Q30" s="37">
        <v>0</v>
      </c>
      <c r="R30" s="39">
        <v>0</v>
      </c>
      <c r="S30" s="37">
        <v>0</v>
      </c>
      <c r="T30" s="39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9">
        <v>0</v>
      </c>
      <c r="AA30" s="37">
        <v>0</v>
      </c>
      <c r="AB30" s="39">
        <v>0</v>
      </c>
      <c r="AC30" s="37">
        <v>0</v>
      </c>
      <c r="AD30" s="39">
        <v>0</v>
      </c>
      <c r="AE30" s="37">
        <v>0</v>
      </c>
      <c r="AF30" s="39">
        <v>0</v>
      </c>
      <c r="AG30" s="37">
        <v>0</v>
      </c>
      <c r="AH30" s="39">
        <v>0</v>
      </c>
      <c r="AI30" s="37">
        <v>0</v>
      </c>
      <c r="AJ30" s="39">
        <v>0</v>
      </c>
      <c r="AK30" s="37">
        <v>0</v>
      </c>
      <c r="AL30" s="39">
        <v>0</v>
      </c>
      <c r="AM30" s="37">
        <v>0</v>
      </c>
      <c r="AN30" s="39">
        <v>0</v>
      </c>
      <c r="AO30" s="37">
        <v>0</v>
      </c>
      <c r="AP30" s="39">
        <v>0</v>
      </c>
      <c r="AQ30" s="37">
        <v>0</v>
      </c>
      <c r="AR30" s="37">
        <v>0</v>
      </c>
      <c r="AS30" s="40">
        <v>0</v>
      </c>
      <c r="AT30" s="37">
        <v>0</v>
      </c>
      <c r="AU30" s="40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40">
        <v>0</v>
      </c>
      <c r="BB30" s="37">
        <v>0</v>
      </c>
      <c r="BC30" s="40">
        <v>0</v>
      </c>
      <c r="BD30" s="37">
        <v>0</v>
      </c>
      <c r="BE30" s="37">
        <v>0</v>
      </c>
      <c r="BF30" s="37">
        <v>0</v>
      </c>
      <c r="BG30" s="40">
        <v>0</v>
      </c>
      <c r="BH30" s="37">
        <v>0</v>
      </c>
      <c r="BI30" s="40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37">
        <v>0</v>
      </c>
      <c r="BR30" s="37">
        <v>0</v>
      </c>
      <c r="BS30" s="37">
        <v>0</v>
      </c>
      <c r="BT30" s="37"/>
      <c r="BU30" s="40">
        <v>0</v>
      </c>
      <c r="BV30" s="37"/>
      <c r="BW30" s="50">
        <v>0</v>
      </c>
      <c r="BX30" s="50"/>
      <c r="BY30" s="50">
        <v>0</v>
      </c>
      <c r="BZ30" s="50"/>
      <c r="CA30" s="50">
        <v>0</v>
      </c>
      <c r="CB30" s="50"/>
      <c r="CC30" s="50">
        <v>0</v>
      </c>
      <c r="CD30" s="37"/>
      <c r="CE30" s="50">
        <v>0</v>
      </c>
      <c r="CF30" s="37"/>
      <c r="CG30" s="50">
        <v>0</v>
      </c>
      <c r="CH30" s="50"/>
      <c r="CI30" s="50">
        <v>0</v>
      </c>
      <c r="CJ30" s="50"/>
      <c r="CK30" s="50">
        <v>0</v>
      </c>
      <c r="CL30" s="50"/>
      <c r="CM30" s="50">
        <v>0</v>
      </c>
      <c r="CN30" s="50"/>
      <c r="CO30" s="50">
        <v>0</v>
      </c>
      <c r="CP30" s="50"/>
      <c r="CQ30" s="50">
        <v>0</v>
      </c>
      <c r="CR30" s="50"/>
      <c r="CS30" s="50">
        <v>0</v>
      </c>
      <c r="CT30" s="50"/>
      <c r="CU30" s="50">
        <v>0</v>
      </c>
      <c r="CW30" s="50">
        <v>0</v>
      </c>
      <c r="CX30" s="50"/>
      <c r="CY30" s="50">
        <v>0</v>
      </c>
      <c r="CZ30" s="50"/>
      <c r="DA30" s="50">
        <v>0</v>
      </c>
      <c r="DB30" s="50"/>
      <c r="DC30" s="50">
        <v>0</v>
      </c>
      <c r="DD30" s="50"/>
      <c r="DE30" s="50">
        <v>0</v>
      </c>
      <c r="DF30" s="50"/>
      <c r="DG30" s="50">
        <v>0</v>
      </c>
      <c r="DH30" s="50"/>
      <c r="DI30" s="50">
        <v>0</v>
      </c>
      <c r="DJ30" s="50"/>
      <c r="DK30" s="50">
        <v>0</v>
      </c>
      <c r="DL30" s="50"/>
      <c r="DM30" s="50">
        <v>0</v>
      </c>
      <c r="DN30" s="50"/>
      <c r="DO30" s="50">
        <v>0</v>
      </c>
      <c r="DP30" s="50"/>
      <c r="DQ30" s="50">
        <v>0</v>
      </c>
      <c r="DR30" s="50"/>
      <c r="DS30" s="50">
        <v>0</v>
      </c>
      <c r="DT30" s="50"/>
      <c r="DU30" s="50">
        <v>0</v>
      </c>
      <c r="DV30" s="50"/>
      <c r="DW30" s="50">
        <v>0</v>
      </c>
      <c r="DX30" s="50"/>
      <c r="DY30" s="50">
        <v>0</v>
      </c>
      <c r="DZ30" s="50"/>
      <c r="EA30" s="50">
        <v>0</v>
      </c>
      <c r="EB30" s="50"/>
      <c r="EC30" s="50">
        <v>0</v>
      </c>
      <c r="ED30" s="50"/>
      <c r="EE30" s="50">
        <v>0</v>
      </c>
      <c r="EF30" s="50"/>
      <c r="EG30" s="50">
        <v>0</v>
      </c>
      <c r="EH30" s="50"/>
      <c r="EI30" s="50">
        <v>0</v>
      </c>
      <c r="EJ30" s="50"/>
      <c r="EK30" s="50">
        <v>0</v>
      </c>
      <c r="EL30" s="50"/>
      <c r="EM30" s="50">
        <v>0</v>
      </c>
      <c r="EN30" s="50"/>
      <c r="EO30" s="50">
        <v>0</v>
      </c>
      <c r="EP30" s="50"/>
      <c r="EQ30" s="50">
        <v>0</v>
      </c>
      <c r="ER30" s="50"/>
      <c r="ES30" s="50">
        <v>0</v>
      </c>
      <c r="ET30" s="50"/>
      <c r="EU30" s="50">
        <v>0</v>
      </c>
      <c r="EV30" s="107"/>
      <c r="EW30" s="50">
        <v>0</v>
      </c>
      <c r="EX30" s="107"/>
      <c r="EY30" s="50">
        <v>0</v>
      </c>
      <c r="EZ30" s="107"/>
      <c r="FA30" s="50">
        <v>0</v>
      </c>
      <c r="FB30" s="107"/>
      <c r="FC30" s="50">
        <v>0</v>
      </c>
      <c r="FD30" s="50"/>
      <c r="FE30" s="50">
        <v>0</v>
      </c>
      <c r="FF30" s="50"/>
      <c r="FG30" s="50">
        <v>0</v>
      </c>
      <c r="FH30" s="50">
        <v>0</v>
      </c>
      <c r="FI30" s="50">
        <v>0</v>
      </c>
      <c r="FJ30" s="50">
        <v>0</v>
      </c>
      <c r="FK30" s="50">
        <v>0</v>
      </c>
      <c r="FL30" s="50">
        <v>0</v>
      </c>
      <c r="FM30" s="50">
        <v>0</v>
      </c>
      <c r="FN30" s="50">
        <v>0</v>
      </c>
      <c r="FO30" s="50">
        <v>0</v>
      </c>
      <c r="FP30" s="105"/>
      <c r="FQ30" s="117"/>
    </row>
    <row r="31" spans="1:173" x14ac:dyDescent="0.2">
      <c r="A31" s="15" t="s">
        <v>19</v>
      </c>
      <c r="C31" s="67">
        <v>255.3</v>
      </c>
      <c r="D31" s="39">
        <v>0</v>
      </c>
      <c r="E31" s="64">
        <v>255</v>
      </c>
      <c r="F31" s="39">
        <v>0</v>
      </c>
      <c r="G31" s="64">
        <v>293.39999999999998</v>
      </c>
      <c r="H31" s="39">
        <v>0</v>
      </c>
      <c r="I31" s="64">
        <v>290.39999999999998</v>
      </c>
      <c r="J31" s="39">
        <v>0</v>
      </c>
      <c r="K31" s="64">
        <v>301</v>
      </c>
      <c r="L31" s="39">
        <v>0</v>
      </c>
      <c r="M31" s="64">
        <v>298.89999999999998</v>
      </c>
      <c r="N31" s="39">
        <v>0</v>
      </c>
      <c r="O31" s="64">
        <v>290.2</v>
      </c>
      <c r="P31" s="39">
        <v>0</v>
      </c>
      <c r="Q31" s="64">
        <v>246.4</v>
      </c>
      <c r="R31" s="39">
        <v>0</v>
      </c>
      <c r="S31" s="64">
        <v>354.6</v>
      </c>
      <c r="T31" s="39">
        <v>0</v>
      </c>
      <c r="U31" s="64">
        <v>348.8</v>
      </c>
      <c r="V31" s="37">
        <v>0</v>
      </c>
      <c r="W31" s="64">
        <v>545.29999999999995</v>
      </c>
      <c r="X31" s="37">
        <v>0</v>
      </c>
      <c r="Y31" s="64">
        <v>514.9</v>
      </c>
      <c r="Z31" s="39">
        <v>0</v>
      </c>
      <c r="AA31" s="64">
        <v>586</v>
      </c>
      <c r="AB31" s="39">
        <v>0</v>
      </c>
      <c r="AC31" s="64">
        <v>616.70000000000005</v>
      </c>
      <c r="AD31" s="39">
        <v>0</v>
      </c>
      <c r="AE31" s="64">
        <v>621.4</v>
      </c>
      <c r="AF31" s="39">
        <v>0</v>
      </c>
      <c r="AG31" s="64">
        <v>676.7</v>
      </c>
      <c r="AH31" s="39">
        <v>0</v>
      </c>
      <c r="AI31" s="64">
        <v>793.9</v>
      </c>
      <c r="AJ31" s="39">
        <v>0</v>
      </c>
      <c r="AK31" s="64">
        <v>854.4</v>
      </c>
      <c r="AL31" s="39">
        <v>0</v>
      </c>
      <c r="AM31" s="64">
        <v>850.7</v>
      </c>
      <c r="AN31" s="39">
        <v>0</v>
      </c>
      <c r="AO31" s="64">
        <v>801.6</v>
      </c>
      <c r="AP31" s="39">
        <v>0</v>
      </c>
      <c r="AQ31" s="64">
        <v>808.6</v>
      </c>
      <c r="AR31" s="37">
        <v>0</v>
      </c>
      <c r="AS31" s="37">
        <v>764.1</v>
      </c>
      <c r="AT31" s="37">
        <v>0</v>
      </c>
      <c r="AU31" s="37">
        <v>726.3</v>
      </c>
      <c r="AV31" s="37">
        <v>0</v>
      </c>
      <c r="AW31" s="64">
        <v>678</v>
      </c>
      <c r="AX31" s="37">
        <v>0</v>
      </c>
      <c r="AY31" s="64">
        <v>697</v>
      </c>
      <c r="AZ31" s="37">
        <v>0</v>
      </c>
      <c r="BA31" s="37">
        <v>673.2</v>
      </c>
      <c r="BB31" s="37">
        <v>0</v>
      </c>
      <c r="BC31" s="37">
        <v>859.9</v>
      </c>
      <c r="BD31" s="37">
        <v>0</v>
      </c>
      <c r="BE31" s="64">
        <v>869</v>
      </c>
      <c r="BF31" s="37">
        <v>0</v>
      </c>
      <c r="BG31" s="37">
        <v>1096.8</v>
      </c>
      <c r="BH31" s="37">
        <v>0</v>
      </c>
      <c r="BI31" s="37">
        <v>1139.8</v>
      </c>
      <c r="BJ31" s="37">
        <v>0</v>
      </c>
      <c r="BK31" s="64">
        <v>1177.4000000000001</v>
      </c>
      <c r="BL31" s="37">
        <v>0</v>
      </c>
      <c r="BM31" s="64">
        <v>1218.5999999999999</v>
      </c>
      <c r="BN31" s="37">
        <v>0</v>
      </c>
      <c r="BO31" s="64">
        <v>1382.4</v>
      </c>
      <c r="BP31" s="37">
        <v>0</v>
      </c>
      <c r="BQ31" s="64">
        <v>1462.5</v>
      </c>
      <c r="BR31" s="37">
        <v>0</v>
      </c>
      <c r="BS31" s="64">
        <v>1505.5</v>
      </c>
      <c r="BT31" s="37"/>
      <c r="BU31" s="37">
        <v>1511.3</v>
      </c>
      <c r="BV31" s="37"/>
      <c r="BW31" s="64">
        <v>1623.7</v>
      </c>
      <c r="BX31" s="37"/>
      <c r="BY31" s="79">
        <v>1661.4</v>
      </c>
      <c r="BZ31" s="50"/>
      <c r="CA31" s="79">
        <v>1695.4</v>
      </c>
      <c r="CB31" s="50"/>
      <c r="CC31" s="79">
        <v>1683.3</v>
      </c>
      <c r="CD31" s="37"/>
      <c r="CE31" s="79">
        <v>1858.7</v>
      </c>
      <c r="CF31" s="37"/>
      <c r="CG31" s="79">
        <v>1954.8</v>
      </c>
      <c r="CH31" s="79"/>
      <c r="CI31" s="79">
        <v>1974</v>
      </c>
      <c r="CJ31" s="79"/>
      <c r="CK31" s="79">
        <v>2083.1999999999998</v>
      </c>
      <c r="CL31" s="79"/>
      <c r="CM31" s="79">
        <v>2349.8000000000002</v>
      </c>
      <c r="CN31" s="79"/>
      <c r="CO31" s="79">
        <v>2278.6</v>
      </c>
      <c r="CP31" s="79"/>
      <c r="CQ31" s="79">
        <v>2444.3000000000002</v>
      </c>
      <c r="CR31" s="50"/>
      <c r="CS31" s="79">
        <v>2461.3000000000002</v>
      </c>
      <c r="CT31" s="50"/>
      <c r="CU31" s="79">
        <v>2712.6</v>
      </c>
      <c r="CV31" s="102"/>
      <c r="CW31" s="79">
        <f>SUM(CW23:CW30)</f>
        <v>2946.2999999999997</v>
      </c>
      <c r="CX31" s="79"/>
      <c r="CY31" s="79">
        <f>SUM(CY23:CY30)</f>
        <v>2927.4</v>
      </c>
      <c r="CZ31" s="79"/>
      <c r="DA31" s="79">
        <f>SUM(DA23:DA30)</f>
        <v>3044.3</v>
      </c>
      <c r="DB31" s="79"/>
      <c r="DC31" s="79">
        <f>SUM(DC23:DC30)</f>
        <v>3392.9000000000005</v>
      </c>
      <c r="DD31" s="79"/>
      <c r="DE31" s="79">
        <v>3479.6</v>
      </c>
      <c r="DF31" s="79"/>
      <c r="DG31" s="79">
        <v>3475.1</v>
      </c>
      <c r="DH31" s="79"/>
      <c r="DI31" s="79">
        <f>+SUM(DI23:DI30)</f>
        <v>3449.8</v>
      </c>
      <c r="DJ31" s="79"/>
      <c r="DK31" s="79">
        <f>+SUM(DK23:DK30)</f>
        <v>3877.3</v>
      </c>
      <c r="DL31" s="79"/>
      <c r="DM31" s="79">
        <f>+SUM(DM23:DM30)</f>
        <v>4064.6999999999994</v>
      </c>
      <c r="DN31" s="79"/>
      <c r="DO31" s="79">
        <f>+SUM(DO23:DO30)</f>
        <v>4280.8</v>
      </c>
      <c r="DP31" s="79"/>
      <c r="DQ31" s="79">
        <f>+SUM(DQ23:DQ30)</f>
        <v>4246.5</v>
      </c>
      <c r="DR31" s="79"/>
      <c r="DS31" s="79">
        <f>+SUM(DS23:DS30)</f>
        <v>4701</v>
      </c>
      <c r="DT31" s="79"/>
      <c r="DU31" s="79">
        <f>+SUM(DU23:DU30)</f>
        <v>4693.2000000000007</v>
      </c>
      <c r="DV31" s="79"/>
      <c r="DW31" s="79">
        <f>+SUM(DW23:DW30)</f>
        <v>4688.2</v>
      </c>
      <c r="DX31" s="79"/>
      <c r="DY31" s="79">
        <f>+SUM(DY23:DY30)</f>
        <v>5067.8999999999996</v>
      </c>
      <c r="DZ31" s="79"/>
      <c r="EA31" s="79">
        <f>+SUM(EA23:EA30)</f>
        <v>5293.5</v>
      </c>
      <c r="EB31" s="79"/>
      <c r="EC31" s="79">
        <f>+SUM(EC23:EC30)</f>
        <v>5272.5</v>
      </c>
      <c r="ED31" s="79"/>
      <c r="EE31" s="79">
        <f>+SUM(EE23:EE30)</f>
        <v>5113</v>
      </c>
      <c r="EF31" s="79"/>
      <c r="EG31" s="79">
        <f>+SUM(EG23:EG30)</f>
        <v>5186.5</v>
      </c>
      <c r="EH31" s="79"/>
      <c r="EI31" s="79">
        <f>+SUM(EI23:EI30)</f>
        <v>5337.1</v>
      </c>
      <c r="EJ31" s="79"/>
      <c r="EK31" s="79">
        <f>+SUM(EK23:EK30)</f>
        <v>5408.4000000000005</v>
      </c>
      <c r="EL31" s="79"/>
      <c r="EM31" s="79">
        <f>+SUM(EM23:EM30)</f>
        <v>5245.2</v>
      </c>
      <c r="EN31" s="79"/>
      <c r="EO31" s="79">
        <f>+SUM(EO23:EO30)</f>
        <v>5226.7</v>
      </c>
      <c r="EP31" s="79"/>
      <c r="EQ31" s="79">
        <f>+SUM(EQ23:EQ30)</f>
        <v>5409.5</v>
      </c>
      <c r="ER31" s="79"/>
      <c r="ES31" s="79">
        <f>+SUM(ES23:ES30)</f>
        <v>5458.3999999999987</v>
      </c>
      <c r="ET31" s="79"/>
      <c r="EU31" s="79">
        <f>+SUM(EU23:EU30)</f>
        <v>5303.2</v>
      </c>
      <c r="EW31" s="79">
        <f>SUM(EW23:EW30)</f>
        <v>5280.7</v>
      </c>
      <c r="EY31" s="79">
        <f>SUM(EY23:EY30)</f>
        <v>5431.5</v>
      </c>
      <c r="FA31" s="79">
        <f>SUM(FA23:FA30)</f>
        <v>5458.5</v>
      </c>
      <c r="FC31" s="79">
        <f>SUM(FC23:FC30)</f>
        <v>5696.2</v>
      </c>
      <c r="FD31" s="79"/>
      <c r="FE31" s="79">
        <f>SUM(FE23:FE30)</f>
        <v>5856.4999999999991</v>
      </c>
      <c r="FF31" s="79"/>
      <c r="FG31" s="79">
        <f t="shared" ref="FG31:FL31" si="1">SUM(FG23:FG30)</f>
        <v>6444.8000000000011</v>
      </c>
      <c r="FH31" s="79">
        <f t="shared" si="1"/>
        <v>6700.5</v>
      </c>
      <c r="FI31" s="79">
        <f t="shared" si="1"/>
        <v>7036.7</v>
      </c>
      <c r="FJ31" s="79">
        <f t="shared" si="1"/>
        <v>7105</v>
      </c>
      <c r="FK31" s="79">
        <f t="shared" si="1"/>
        <v>7547.0999999999995</v>
      </c>
      <c r="FL31" s="79">
        <f t="shared" si="1"/>
        <v>7169.9000000000005</v>
      </c>
      <c r="FM31" s="79">
        <f>SUM(FM23:FM30)</f>
        <v>7062</v>
      </c>
      <c r="FN31" s="79">
        <f>SUM(FN23:FN30)</f>
        <v>7108.1</v>
      </c>
      <c r="FO31" s="79">
        <f>SUM(FO23:FO30)</f>
        <v>7180.5</v>
      </c>
      <c r="FP31" s="105"/>
      <c r="FQ31" s="117"/>
    </row>
    <row r="32" spans="1:173" s="46" customFormat="1" x14ac:dyDescent="0.2">
      <c r="A32" s="69"/>
      <c r="B32" s="48"/>
      <c r="C32" s="77"/>
      <c r="D32" s="113"/>
      <c r="E32" s="50"/>
      <c r="F32" s="113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W32" s="50"/>
      <c r="EY32" s="50"/>
      <c r="FA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106"/>
      <c r="FQ32" s="118"/>
    </row>
    <row r="33" spans="1:173" ht="15" x14ac:dyDescent="0.25">
      <c r="A33" s="11" t="s">
        <v>20</v>
      </c>
      <c r="C33" s="62"/>
      <c r="D33" s="39"/>
      <c r="E33" s="37"/>
      <c r="F33" s="39"/>
      <c r="G33" s="37"/>
      <c r="H33" s="39"/>
      <c r="I33" s="37"/>
      <c r="J33" s="39"/>
      <c r="K33" s="37"/>
      <c r="L33" s="39"/>
      <c r="M33" s="37"/>
      <c r="N33" s="39"/>
      <c r="O33" s="37"/>
      <c r="P33" s="39"/>
      <c r="Q33" s="37"/>
      <c r="R33" s="39"/>
      <c r="S33" s="37"/>
      <c r="T33" s="39"/>
      <c r="U33" s="37"/>
      <c r="V33" s="37"/>
      <c r="W33" s="37"/>
      <c r="X33" s="37"/>
      <c r="Y33" s="37"/>
      <c r="Z33" s="39"/>
      <c r="AA33" s="37"/>
      <c r="AB33" s="39"/>
      <c r="AC33" s="37"/>
      <c r="AD33" s="39"/>
      <c r="AE33" s="37"/>
      <c r="AF33" s="39"/>
      <c r="AG33" s="37"/>
      <c r="AH33" s="39"/>
      <c r="AI33" s="37"/>
      <c r="AJ33" s="39"/>
      <c r="AK33" s="37"/>
      <c r="AL33" s="39"/>
      <c r="AM33" s="37"/>
      <c r="AN33" s="39"/>
      <c r="AO33" s="37"/>
      <c r="AP33" s="39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50"/>
      <c r="BX33" s="50"/>
      <c r="BY33" s="50"/>
      <c r="BZ33" s="50"/>
      <c r="CA33" s="50"/>
      <c r="CB33" s="50"/>
      <c r="CC33" s="50"/>
      <c r="CD33" s="37"/>
      <c r="CE33" s="50"/>
      <c r="CF33" s="37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W33" s="50"/>
      <c r="EY33" s="50"/>
      <c r="FA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105"/>
      <c r="FQ33" s="117"/>
    </row>
    <row r="34" spans="1:173" x14ac:dyDescent="0.2">
      <c r="A34" s="13" t="s">
        <v>21</v>
      </c>
      <c r="C34" s="62">
        <v>0.4</v>
      </c>
      <c r="D34" s="39">
        <v>0</v>
      </c>
      <c r="E34" s="37">
        <v>0.4</v>
      </c>
      <c r="F34" s="39">
        <v>0</v>
      </c>
      <c r="G34" s="37">
        <v>0.4</v>
      </c>
      <c r="H34" s="39">
        <v>0</v>
      </c>
      <c r="I34" s="37">
        <v>0.4</v>
      </c>
      <c r="J34" s="39">
        <v>0</v>
      </c>
      <c r="K34" s="37">
        <v>0.4</v>
      </c>
      <c r="L34" s="39">
        <v>0</v>
      </c>
      <c r="M34" s="37">
        <v>0.4</v>
      </c>
      <c r="N34" s="39">
        <v>0</v>
      </c>
      <c r="O34" s="37">
        <v>0.4</v>
      </c>
      <c r="P34" s="39">
        <v>0</v>
      </c>
      <c r="Q34" s="37">
        <v>0.4</v>
      </c>
      <c r="R34" s="39">
        <v>0</v>
      </c>
      <c r="S34" s="37">
        <v>0.3</v>
      </c>
      <c r="T34" s="39">
        <v>0</v>
      </c>
      <c r="U34" s="37">
        <v>0.3</v>
      </c>
      <c r="V34" s="37">
        <v>0</v>
      </c>
      <c r="W34" s="37">
        <v>0.3</v>
      </c>
      <c r="X34" s="37">
        <v>0</v>
      </c>
      <c r="Y34" s="37">
        <v>0.3</v>
      </c>
      <c r="Z34" s="39">
        <v>0</v>
      </c>
      <c r="AA34" s="37">
        <v>0.3</v>
      </c>
      <c r="AB34" s="39">
        <v>0</v>
      </c>
      <c r="AC34" s="37">
        <v>0.3</v>
      </c>
      <c r="AD34" s="39">
        <v>0</v>
      </c>
      <c r="AE34" s="37">
        <v>0.3</v>
      </c>
      <c r="AF34" s="39">
        <v>0</v>
      </c>
      <c r="AG34" s="37">
        <v>0.3</v>
      </c>
      <c r="AH34" s="39">
        <v>0</v>
      </c>
      <c r="AI34" s="37">
        <v>0.3</v>
      </c>
      <c r="AJ34" s="39">
        <v>0</v>
      </c>
      <c r="AK34" s="37">
        <v>0.3</v>
      </c>
      <c r="AL34" s="39">
        <v>0</v>
      </c>
      <c r="AM34" s="37">
        <v>0.3</v>
      </c>
      <c r="AN34" s="39">
        <v>0</v>
      </c>
      <c r="AO34" s="37">
        <v>0.3</v>
      </c>
      <c r="AP34" s="39">
        <v>0</v>
      </c>
      <c r="AQ34" s="37">
        <v>0.3</v>
      </c>
      <c r="AR34" s="37">
        <v>0</v>
      </c>
      <c r="AS34" s="37">
        <v>0.3</v>
      </c>
      <c r="AT34" s="37">
        <v>0</v>
      </c>
      <c r="AU34" s="37">
        <v>0.3</v>
      </c>
      <c r="AV34" s="37">
        <v>0</v>
      </c>
      <c r="AW34" s="37">
        <v>0.3</v>
      </c>
      <c r="AX34" s="37">
        <v>0</v>
      </c>
      <c r="AY34" s="37">
        <v>0.3</v>
      </c>
      <c r="AZ34" s="37">
        <v>0</v>
      </c>
      <c r="BA34" s="37">
        <v>0.3</v>
      </c>
      <c r="BB34" s="37">
        <v>0</v>
      </c>
      <c r="BC34" s="37">
        <v>0.3</v>
      </c>
      <c r="BD34" s="37">
        <v>0</v>
      </c>
      <c r="BE34" s="37">
        <v>0.3</v>
      </c>
      <c r="BF34" s="37">
        <v>0</v>
      </c>
      <c r="BG34" s="37">
        <v>0.3</v>
      </c>
      <c r="BH34" s="37">
        <v>0</v>
      </c>
      <c r="BI34" s="37">
        <v>0.3</v>
      </c>
      <c r="BJ34" s="37">
        <v>0</v>
      </c>
      <c r="BK34" s="37">
        <v>0.3</v>
      </c>
      <c r="BL34" s="37">
        <v>0</v>
      </c>
      <c r="BM34" s="37">
        <v>0.3</v>
      </c>
      <c r="BN34" s="37">
        <v>0</v>
      </c>
      <c r="BO34" s="37">
        <v>0.3</v>
      </c>
      <c r="BP34" s="37">
        <v>0</v>
      </c>
      <c r="BQ34" s="37">
        <v>0.2</v>
      </c>
      <c r="BR34" s="37">
        <v>0</v>
      </c>
      <c r="BS34" s="37">
        <v>0.2</v>
      </c>
      <c r="BT34" s="37"/>
      <c r="BU34" s="37">
        <v>0.2</v>
      </c>
      <c r="BV34" s="37"/>
      <c r="BW34" s="50">
        <v>0.2</v>
      </c>
      <c r="BX34" s="50"/>
      <c r="BY34" s="50">
        <v>0.2</v>
      </c>
      <c r="BZ34" s="50"/>
      <c r="CA34" s="50">
        <v>0.2</v>
      </c>
      <c r="CB34" s="50"/>
      <c r="CC34" s="50">
        <v>0.2</v>
      </c>
      <c r="CD34" s="37"/>
      <c r="CE34" s="50">
        <v>0.2</v>
      </c>
      <c r="CF34" s="37"/>
      <c r="CG34" s="50">
        <v>0.2</v>
      </c>
      <c r="CH34" s="50"/>
      <c r="CI34" s="50">
        <v>0.2</v>
      </c>
      <c r="CJ34" s="50"/>
      <c r="CK34" s="50">
        <v>0.2</v>
      </c>
      <c r="CL34" s="50"/>
      <c r="CM34" s="50">
        <v>0.2</v>
      </c>
      <c r="CN34" s="50"/>
      <c r="CO34" s="50">
        <v>0.2</v>
      </c>
      <c r="CP34" s="50"/>
      <c r="CQ34" s="50">
        <v>0.2</v>
      </c>
      <c r="CR34" s="50"/>
      <c r="CS34" s="50">
        <v>0.2</v>
      </c>
      <c r="CT34" s="50"/>
      <c r="CU34" s="50">
        <v>0.2</v>
      </c>
      <c r="CW34" s="50">
        <v>0.2</v>
      </c>
      <c r="CX34" s="50"/>
      <c r="CY34" s="50">
        <v>0.2</v>
      </c>
      <c r="CZ34" s="50"/>
      <c r="DA34" s="50">
        <v>0.2</v>
      </c>
      <c r="DB34" s="50"/>
      <c r="DC34" s="50">
        <v>0.2</v>
      </c>
      <c r="DD34" s="50"/>
      <c r="DE34" s="50">
        <v>0.2</v>
      </c>
      <c r="DF34" s="50"/>
      <c r="DG34" s="50">
        <v>0.2</v>
      </c>
      <c r="DH34" s="50"/>
      <c r="DI34" s="50">
        <v>0.2</v>
      </c>
      <c r="DJ34" s="50"/>
      <c r="DK34" s="50">
        <v>0.2</v>
      </c>
      <c r="DL34" s="50"/>
      <c r="DM34" s="50">
        <v>0.2</v>
      </c>
      <c r="DN34" s="50"/>
      <c r="DO34" s="50">
        <v>0.2</v>
      </c>
      <c r="DP34" s="50"/>
      <c r="DQ34" s="50">
        <v>0.2</v>
      </c>
      <c r="DR34" s="50"/>
      <c r="DS34" s="50">
        <v>0.2</v>
      </c>
      <c r="DT34" s="50"/>
      <c r="DU34" s="50">
        <v>0.2</v>
      </c>
      <c r="DV34" s="50"/>
      <c r="DW34" s="50">
        <v>0.2</v>
      </c>
      <c r="DX34" s="50"/>
      <c r="DY34" s="50">
        <v>0.2</v>
      </c>
      <c r="DZ34" s="50"/>
      <c r="EA34" s="50">
        <v>0.2</v>
      </c>
      <c r="EB34" s="50"/>
      <c r="EC34" s="50">
        <v>0.2</v>
      </c>
      <c r="ED34" s="50"/>
      <c r="EE34" s="50">
        <v>0.2</v>
      </c>
      <c r="EF34" s="50"/>
      <c r="EG34" s="50">
        <v>0.2</v>
      </c>
      <c r="EH34" s="50"/>
      <c r="EI34" s="50">
        <v>0.2</v>
      </c>
      <c r="EJ34" s="50"/>
      <c r="EK34" s="50">
        <v>0.2</v>
      </c>
      <c r="EL34" s="50"/>
      <c r="EM34" s="50">
        <v>0.1</v>
      </c>
      <c r="EN34" s="50"/>
      <c r="EO34" s="50">
        <v>0.1</v>
      </c>
      <c r="EP34" s="50"/>
      <c r="EQ34" s="50">
        <v>0.1</v>
      </c>
      <c r="ER34" s="50"/>
      <c r="ES34" s="50">
        <v>0.1</v>
      </c>
      <c r="ET34" s="50"/>
      <c r="EU34" s="50">
        <v>0.1</v>
      </c>
      <c r="EW34" s="50">
        <v>0.1</v>
      </c>
      <c r="EY34" s="50">
        <v>0.1</v>
      </c>
      <c r="FA34" s="50">
        <v>0.1</v>
      </c>
      <c r="FC34" s="50">
        <v>0.1</v>
      </c>
      <c r="FD34" s="50"/>
      <c r="FE34" s="50">
        <v>0.1</v>
      </c>
      <c r="FF34" s="50"/>
      <c r="FG34" s="50">
        <v>0.1</v>
      </c>
      <c r="FH34" s="50">
        <v>0.1</v>
      </c>
      <c r="FI34" s="50">
        <v>0.1</v>
      </c>
      <c r="FJ34" s="50">
        <v>0.1</v>
      </c>
      <c r="FK34" s="50">
        <v>0.1</v>
      </c>
      <c r="FL34" s="50">
        <v>0.1</v>
      </c>
      <c r="FM34" s="50">
        <v>0.1</v>
      </c>
      <c r="FN34" s="50">
        <v>0.1</v>
      </c>
      <c r="FO34" s="50">
        <v>0.1</v>
      </c>
      <c r="FP34" s="105"/>
      <c r="FQ34" s="117"/>
    </row>
    <row r="35" spans="1:173" x14ac:dyDescent="0.2">
      <c r="A35" s="13" t="s">
        <v>22</v>
      </c>
      <c r="C35" s="62">
        <v>75.599999999999994</v>
      </c>
      <c r="D35" s="39">
        <v>0</v>
      </c>
      <c r="E35" s="37">
        <v>76.400000000000006</v>
      </c>
      <c r="F35" s="39">
        <v>0</v>
      </c>
      <c r="G35" s="37">
        <v>26.6</v>
      </c>
      <c r="H35" s="39">
        <v>0</v>
      </c>
      <c r="I35" s="37">
        <v>25.6</v>
      </c>
      <c r="J35" s="39">
        <v>0</v>
      </c>
      <c r="K35" s="37">
        <v>28.5</v>
      </c>
      <c r="L35" s="39">
        <v>0</v>
      </c>
      <c r="M35" s="37">
        <v>28.9</v>
      </c>
      <c r="N35" s="39">
        <v>0</v>
      </c>
      <c r="O35" s="37">
        <v>29.3</v>
      </c>
      <c r="P35" s="39">
        <v>0</v>
      </c>
      <c r="Q35" s="37">
        <v>29.7</v>
      </c>
      <c r="R35" s="39">
        <v>0</v>
      </c>
      <c r="S35" s="37">
        <v>0</v>
      </c>
      <c r="T35" s="39">
        <v>0</v>
      </c>
      <c r="U35" s="37">
        <v>1.3</v>
      </c>
      <c r="V35" s="37">
        <v>0</v>
      </c>
      <c r="W35" s="37">
        <v>0</v>
      </c>
      <c r="X35" s="37">
        <v>0</v>
      </c>
      <c r="Y35" s="37">
        <v>0.7</v>
      </c>
      <c r="Z35" s="39">
        <v>0</v>
      </c>
      <c r="AA35" s="37">
        <v>2.1</v>
      </c>
      <c r="AB35" s="39">
        <v>0</v>
      </c>
      <c r="AC35" s="37">
        <v>2.7</v>
      </c>
      <c r="AD35" s="39">
        <v>0</v>
      </c>
      <c r="AE35" s="37">
        <v>1</v>
      </c>
      <c r="AF35" s="39">
        <v>0</v>
      </c>
      <c r="AG35" s="37">
        <v>4.2</v>
      </c>
      <c r="AH35" s="39">
        <v>0</v>
      </c>
      <c r="AI35" s="37">
        <v>6.9</v>
      </c>
      <c r="AJ35" s="39">
        <v>0</v>
      </c>
      <c r="AK35" s="37">
        <v>8.6</v>
      </c>
      <c r="AL35" s="39">
        <v>0</v>
      </c>
      <c r="AM35" s="37">
        <v>10</v>
      </c>
      <c r="AN35" s="39">
        <v>0</v>
      </c>
      <c r="AO35" s="37">
        <v>11.9</v>
      </c>
      <c r="AP35" s="39">
        <v>0</v>
      </c>
      <c r="AQ35" s="37">
        <v>13.1</v>
      </c>
      <c r="AR35" s="37">
        <v>0</v>
      </c>
      <c r="AS35" s="37">
        <v>15.1</v>
      </c>
      <c r="AT35" s="37">
        <v>0</v>
      </c>
      <c r="AU35" s="37">
        <v>18.5</v>
      </c>
      <c r="AV35" s="37">
        <v>0</v>
      </c>
      <c r="AW35" s="37">
        <v>24.4</v>
      </c>
      <c r="AX35" s="37">
        <v>0</v>
      </c>
      <c r="AY35" s="37">
        <v>24.7</v>
      </c>
      <c r="AZ35" s="37">
        <v>0</v>
      </c>
      <c r="BA35" s="37">
        <v>25.9</v>
      </c>
      <c r="BB35" s="37">
        <v>0</v>
      </c>
      <c r="BC35" s="37">
        <v>27</v>
      </c>
      <c r="BD35" s="37">
        <v>0</v>
      </c>
      <c r="BE35" s="37">
        <v>31</v>
      </c>
      <c r="BF35" s="37">
        <v>0</v>
      </c>
      <c r="BG35" s="37">
        <v>34.9</v>
      </c>
      <c r="BH35" s="37">
        <v>0</v>
      </c>
      <c r="BI35" s="37">
        <v>36.5</v>
      </c>
      <c r="BJ35" s="37">
        <v>0</v>
      </c>
      <c r="BK35" s="37">
        <v>38</v>
      </c>
      <c r="BL35" s="37">
        <v>0</v>
      </c>
      <c r="BM35" s="37">
        <v>38.799999999999997</v>
      </c>
      <c r="BN35" s="37">
        <v>0</v>
      </c>
      <c r="BO35" s="37">
        <v>40.799999999999997</v>
      </c>
      <c r="BP35" s="37">
        <v>0</v>
      </c>
      <c r="BQ35" s="37">
        <v>45.1</v>
      </c>
      <c r="BR35" s="37">
        <v>0</v>
      </c>
      <c r="BS35" s="37">
        <v>49.5</v>
      </c>
      <c r="BT35" s="37"/>
      <c r="BU35" s="37">
        <v>53.4</v>
      </c>
      <c r="BV35" s="37"/>
      <c r="BW35" s="50">
        <v>54.5</v>
      </c>
      <c r="BX35" s="50"/>
      <c r="BY35" s="50">
        <v>58.7</v>
      </c>
      <c r="BZ35" s="50"/>
      <c r="CA35" s="50">
        <v>60.8</v>
      </c>
      <c r="CB35" s="50"/>
      <c r="CC35" s="50">
        <v>63.2</v>
      </c>
      <c r="CD35" s="37"/>
      <c r="CE35" s="50">
        <v>77.7</v>
      </c>
      <c r="CF35" s="37"/>
      <c r="CG35" s="50">
        <v>81.099999999999994</v>
      </c>
      <c r="CH35" s="50"/>
      <c r="CI35" s="50">
        <v>82.9</v>
      </c>
      <c r="CJ35" s="50"/>
      <c r="CK35" s="50">
        <v>88.7</v>
      </c>
      <c r="CL35" s="50"/>
      <c r="CM35" s="50">
        <v>92.4</v>
      </c>
      <c r="CN35" s="50"/>
      <c r="CO35" s="50">
        <v>95</v>
      </c>
      <c r="CP35" s="50"/>
      <c r="CQ35" s="50">
        <v>98.3</v>
      </c>
      <c r="CR35" s="50"/>
      <c r="CS35" s="50">
        <v>100.8</v>
      </c>
      <c r="CT35" s="50"/>
      <c r="CU35" s="50">
        <v>126.2</v>
      </c>
      <c r="CW35" s="50">
        <v>128</v>
      </c>
      <c r="CX35" s="50"/>
      <c r="CY35" s="50">
        <v>129.80000000000001</v>
      </c>
      <c r="CZ35" s="50"/>
      <c r="DA35" s="50">
        <v>131.69999999999999</v>
      </c>
      <c r="DB35" s="50"/>
      <c r="DC35" s="50">
        <v>132.6</v>
      </c>
      <c r="DD35" s="50"/>
      <c r="DE35" s="50">
        <v>135.5</v>
      </c>
      <c r="DF35" s="50"/>
      <c r="DG35" s="50">
        <v>138.4</v>
      </c>
      <c r="DH35" s="50"/>
      <c r="DI35" s="50">
        <v>145.5</v>
      </c>
      <c r="DJ35" s="50"/>
      <c r="DK35" s="50">
        <v>147.69999999999999</v>
      </c>
      <c r="DL35" s="50"/>
      <c r="DM35" s="50">
        <v>149.69999999999999</v>
      </c>
      <c r="DN35" s="50"/>
      <c r="DO35" s="50">
        <v>152.4</v>
      </c>
      <c r="DP35" s="50"/>
      <c r="DQ35" s="50">
        <v>154.9</v>
      </c>
      <c r="DR35" s="50"/>
      <c r="DS35" s="50">
        <v>152.19999999999999</v>
      </c>
      <c r="DT35" s="50"/>
      <c r="DU35" s="50">
        <v>153.69999999999999</v>
      </c>
      <c r="DV35" s="50"/>
      <c r="DW35" s="50">
        <v>155.69999999999999</v>
      </c>
      <c r="DX35" s="50"/>
      <c r="DY35" s="50">
        <v>157.69999999999999</v>
      </c>
      <c r="DZ35" s="50"/>
      <c r="EA35" s="50">
        <v>157.5</v>
      </c>
      <c r="EB35" s="50"/>
      <c r="EC35" s="50">
        <v>158.9</v>
      </c>
      <c r="ED35" s="50"/>
      <c r="EE35" s="50">
        <v>160.4</v>
      </c>
      <c r="EF35" s="50"/>
      <c r="EG35" s="50">
        <v>161.9</v>
      </c>
      <c r="EH35" s="50"/>
      <c r="EI35" s="50">
        <v>161.69999999999999</v>
      </c>
      <c r="EJ35" s="50"/>
      <c r="EK35" s="50">
        <v>150.80000000000001</v>
      </c>
      <c r="EL35" s="50"/>
      <c r="EM35" s="50">
        <v>166</v>
      </c>
      <c r="EN35" s="50"/>
      <c r="EO35" s="50">
        <v>197.2</v>
      </c>
      <c r="EP35" s="50"/>
      <c r="EQ35" s="50">
        <v>211.5</v>
      </c>
      <c r="ER35" s="50"/>
      <c r="ES35" s="50">
        <v>225.8</v>
      </c>
      <c r="ET35" s="50"/>
      <c r="EU35" s="50">
        <v>235.8</v>
      </c>
      <c r="EW35" s="50">
        <v>245.7</v>
      </c>
      <c r="EY35" s="50">
        <v>252.1</v>
      </c>
      <c r="FA35" s="50">
        <v>261.7</v>
      </c>
      <c r="FC35" s="50">
        <v>271.3</v>
      </c>
      <c r="FD35" s="50"/>
      <c r="FE35" s="50">
        <v>279</v>
      </c>
      <c r="FF35" s="50"/>
      <c r="FG35" s="50">
        <v>303.5</v>
      </c>
      <c r="FH35" s="50">
        <v>313.8</v>
      </c>
      <c r="FI35" s="50">
        <v>324.5</v>
      </c>
      <c r="FJ35" s="50">
        <v>335.1</v>
      </c>
      <c r="FK35" s="50">
        <v>351.7</v>
      </c>
      <c r="FL35" s="50">
        <v>369.3</v>
      </c>
      <c r="FM35" s="50">
        <v>392.1</v>
      </c>
      <c r="FN35" s="50">
        <v>403.3</v>
      </c>
      <c r="FO35" s="50">
        <v>430.1</v>
      </c>
      <c r="FP35" s="105"/>
      <c r="FQ35" s="117"/>
    </row>
    <row r="36" spans="1:173" x14ac:dyDescent="0.2">
      <c r="A36" s="13" t="s">
        <v>23</v>
      </c>
      <c r="C36" s="62">
        <v>0</v>
      </c>
      <c r="D36" s="39">
        <v>0</v>
      </c>
      <c r="E36" s="37">
        <v>0</v>
      </c>
      <c r="F36" s="39">
        <v>0</v>
      </c>
      <c r="G36" s="37">
        <v>0</v>
      </c>
      <c r="H36" s="39">
        <v>0</v>
      </c>
      <c r="I36" s="37">
        <v>0</v>
      </c>
      <c r="J36" s="39">
        <v>0</v>
      </c>
      <c r="K36" s="37">
        <v>-2</v>
      </c>
      <c r="L36" s="39">
        <v>0</v>
      </c>
      <c r="M36" s="37">
        <v>-1.8</v>
      </c>
      <c r="N36" s="39">
        <v>0</v>
      </c>
      <c r="O36" s="37">
        <v>-1.7</v>
      </c>
      <c r="P36" s="39">
        <v>0</v>
      </c>
      <c r="Q36" s="37">
        <v>-1.6</v>
      </c>
      <c r="R36" s="39">
        <v>0</v>
      </c>
      <c r="S36" s="37">
        <v>-1.7</v>
      </c>
      <c r="T36" s="39">
        <v>0</v>
      </c>
      <c r="U36" s="37">
        <v>-4</v>
      </c>
      <c r="V36" s="37">
        <v>0</v>
      </c>
      <c r="W36" s="37">
        <v>-2.4</v>
      </c>
      <c r="X36" s="37">
        <v>0</v>
      </c>
      <c r="Y36" s="37">
        <v>0</v>
      </c>
      <c r="Z36" s="39">
        <v>0</v>
      </c>
      <c r="AA36" s="37">
        <v>0</v>
      </c>
      <c r="AB36" s="39">
        <v>0</v>
      </c>
      <c r="AC36" s="37">
        <v>0</v>
      </c>
      <c r="AD36" s="39">
        <v>0</v>
      </c>
      <c r="AE36" s="37">
        <v>0</v>
      </c>
      <c r="AF36" s="39">
        <v>0</v>
      </c>
      <c r="AG36" s="37">
        <v>0</v>
      </c>
      <c r="AH36" s="39">
        <v>0</v>
      </c>
      <c r="AI36" s="37">
        <v>0</v>
      </c>
      <c r="AJ36" s="39">
        <v>0</v>
      </c>
      <c r="AK36" s="37">
        <v>0</v>
      </c>
      <c r="AL36" s="39">
        <v>0</v>
      </c>
      <c r="AM36" s="37">
        <v>0</v>
      </c>
      <c r="AN36" s="39">
        <v>0</v>
      </c>
      <c r="AO36" s="37">
        <v>0</v>
      </c>
      <c r="AP36" s="39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/>
      <c r="BU36" s="37">
        <v>0</v>
      </c>
      <c r="BV36" s="37"/>
      <c r="BW36" s="50">
        <v>0</v>
      </c>
      <c r="BX36" s="50"/>
      <c r="BY36" s="50">
        <v>0</v>
      </c>
      <c r="BZ36" s="50"/>
      <c r="CA36" s="50">
        <v>0</v>
      </c>
      <c r="CB36" s="50"/>
      <c r="CC36" s="50">
        <v>0</v>
      </c>
      <c r="CD36" s="37"/>
      <c r="CE36" s="50">
        <v>0</v>
      </c>
      <c r="CF36" s="37"/>
      <c r="CG36" s="50">
        <v>0</v>
      </c>
      <c r="CH36" s="50"/>
      <c r="CI36" s="50">
        <v>0</v>
      </c>
      <c r="CJ36" s="50"/>
      <c r="CK36" s="50">
        <v>0</v>
      </c>
      <c r="CL36" s="50"/>
      <c r="CM36" s="50">
        <v>0</v>
      </c>
      <c r="CN36" s="50"/>
      <c r="CO36" s="50">
        <v>0</v>
      </c>
      <c r="CP36" s="50"/>
      <c r="CQ36" s="50">
        <v>0</v>
      </c>
      <c r="CR36" s="50"/>
      <c r="CS36" s="50">
        <v>0</v>
      </c>
      <c r="CT36" s="50"/>
      <c r="CU36" s="50">
        <v>0</v>
      </c>
      <c r="CW36" s="50">
        <v>0</v>
      </c>
      <c r="CX36" s="50"/>
      <c r="CY36" s="50">
        <v>0</v>
      </c>
      <c r="CZ36" s="50"/>
      <c r="DA36" s="50">
        <v>0</v>
      </c>
      <c r="DB36" s="50"/>
      <c r="DC36" s="50">
        <v>0</v>
      </c>
      <c r="DD36" s="50"/>
      <c r="DE36" s="50">
        <v>0</v>
      </c>
      <c r="DF36" s="50"/>
      <c r="DG36" s="50">
        <v>0</v>
      </c>
      <c r="DH36" s="50"/>
      <c r="DI36" s="50">
        <v>0</v>
      </c>
      <c r="DJ36" s="50"/>
      <c r="DK36" s="50">
        <v>0</v>
      </c>
      <c r="DL36" s="50"/>
      <c r="DM36" s="50">
        <v>0</v>
      </c>
      <c r="DN36" s="50"/>
      <c r="DO36" s="50">
        <v>0</v>
      </c>
      <c r="DP36" s="50"/>
      <c r="DQ36" s="50">
        <v>0</v>
      </c>
      <c r="DR36" s="50"/>
      <c r="DS36" s="50">
        <v>0</v>
      </c>
      <c r="DT36" s="50"/>
      <c r="DU36" s="50">
        <v>0</v>
      </c>
      <c r="DV36" s="50"/>
      <c r="DW36" s="50">
        <v>0</v>
      </c>
      <c r="DX36" s="50"/>
      <c r="DY36" s="50">
        <v>0</v>
      </c>
      <c r="DZ36" s="50"/>
      <c r="EA36" s="50">
        <v>0</v>
      </c>
      <c r="EB36" s="50"/>
      <c r="EC36" s="50">
        <v>0</v>
      </c>
      <c r="ED36" s="50"/>
      <c r="EE36" s="50">
        <v>0</v>
      </c>
      <c r="EF36" s="50"/>
      <c r="EG36" s="50">
        <v>0</v>
      </c>
      <c r="EH36" s="50"/>
      <c r="EI36" s="50">
        <v>0</v>
      </c>
      <c r="EJ36" s="50"/>
      <c r="EK36" s="50">
        <v>0</v>
      </c>
      <c r="EL36" s="50"/>
      <c r="EM36" s="50">
        <v>0</v>
      </c>
      <c r="EN36" s="50"/>
      <c r="EO36" s="50">
        <v>0</v>
      </c>
      <c r="EP36" s="50"/>
      <c r="EQ36" s="50">
        <v>0</v>
      </c>
      <c r="ER36" s="50"/>
      <c r="ES36" s="50">
        <v>0</v>
      </c>
      <c r="ET36" s="50"/>
      <c r="EU36" s="50">
        <v>0</v>
      </c>
      <c r="EW36" s="50">
        <v>0</v>
      </c>
      <c r="EY36" s="50">
        <v>0</v>
      </c>
      <c r="FA36" s="50">
        <v>0</v>
      </c>
      <c r="FC36" s="50">
        <v>0</v>
      </c>
      <c r="FD36" s="50"/>
      <c r="FE36" s="50">
        <v>0</v>
      </c>
      <c r="FF36" s="50"/>
      <c r="FG36" s="50">
        <v>0</v>
      </c>
      <c r="FH36" s="50">
        <v>0</v>
      </c>
      <c r="FI36" s="50">
        <v>0</v>
      </c>
      <c r="FJ36" s="50">
        <v>0</v>
      </c>
      <c r="FK36" s="50">
        <v>0</v>
      </c>
      <c r="FL36" s="50">
        <v>0</v>
      </c>
      <c r="FM36" s="50">
        <v>0</v>
      </c>
      <c r="FN36" s="50">
        <v>0</v>
      </c>
      <c r="FO36" s="50">
        <v>0</v>
      </c>
      <c r="FP36" s="105"/>
      <c r="FQ36" s="117"/>
    </row>
    <row r="37" spans="1:173" x14ac:dyDescent="0.2">
      <c r="A37" s="13" t="s">
        <v>24</v>
      </c>
      <c r="C37" s="62">
        <v>226.5</v>
      </c>
      <c r="D37" s="39">
        <v>0</v>
      </c>
      <c r="E37" s="37">
        <v>243.7</v>
      </c>
      <c r="F37" s="39">
        <v>0</v>
      </c>
      <c r="G37" s="37">
        <v>258</v>
      </c>
      <c r="H37" s="39">
        <v>0</v>
      </c>
      <c r="I37" s="37">
        <v>271.89999999999998</v>
      </c>
      <c r="J37" s="39">
        <v>0</v>
      </c>
      <c r="K37" s="37">
        <v>287.60000000000002</v>
      </c>
      <c r="L37" s="39">
        <v>0</v>
      </c>
      <c r="M37" s="37">
        <v>304.7</v>
      </c>
      <c r="N37" s="39">
        <v>0</v>
      </c>
      <c r="O37" s="37">
        <v>319.3</v>
      </c>
      <c r="P37" s="39">
        <v>0</v>
      </c>
      <c r="Q37" s="37">
        <v>344.5</v>
      </c>
      <c r="R37" s="39">
        <v>0</v>
      </c>
      <c r="S37" s="37">
        <v>287.7</v>
      </c>
      <c r="T37" s="39">
        <v>0</v>
      </c>
      <c r="U37" s="37">
        <v>304.3</v>
      </c>
      <c r="V37" s="37">
        <v>0</v>
      </c>
      <c r="W37" s="37">
        <v>209</v>
      </c>
      <c r="X37" s="37">
        <v>0</v>
      </c>
      <c r="Y37" s="37">
        <v>209.3</v>
      </c>
      <c r="Z37" s="39">
        <v>0</v>
      </c>
      <c r="AA37" s="37">
        <v>224.5</v>
      </c>
      <c r="AB37" s="39">
        <v>0</v>
      </c>
      <c r="AC37" s="37">
        <v>236.9</v>
      </c>
      <c r="AD37" s="39">
        <v>0</v>
      </c>
      <c r="AE37" s="37">
        <v>248.5</v>
      </c>
      <c r="AF37" s="39">
        <v>0</v>
      </c>
      <c r="AG37" s="37">
        <v>261</v>
      </c>
      <c r="AH37" s="39">
        <v>0</v>
      </c>
      <c r="AI37" s="37">
        <v>278.60000000000002</v>
      </c>
      <c r="AJ37" s="39">
        <v>0</v>
      </c>
      <c r="AK37" s="37">
        <v>289</v>
      </c>
      <c r="AL37" s="39">
        <v>0</v>
      </c>
      <c r="AM37" s="37">
        <v>309.60000000000002</v>
      </c>
      <c r="AN37" s="39">
        <v>0</v>
      </c>
      <c r="AO37" s="37">
        <v>328.2</v>
      </c>
      <c r="AP37" s="39">
        <v>0</v>
      </c>
      <c r="AQ37" s="37">
        <v>357.2</v>
      </c>
      <c r="AR37" s="37">
        <v>0</v>
      </c>
      <c r="AS37" s="37">
        <v>393.4</v>
      </c>
      <c r="AT37" s="37">
        <v>0</v>
      </c>
      <c r="AU37" s="37">
        <v>434.1</v>
      </c>
      <c r="AV37" s="37">
        <v>0</v>
      </c>
      <c r="AW37" s="37">
        <v>474.4</v>
      </c>
      <c r="AX37" s="37">
        <v>0</v>
      </c>
      <c r="AY37" s="37">
        <v>506.4</v>
      </c>
      <c r="AZ37" s="37">
        <v>0</v>
      </c>
      <c r="BA37" s="37">
        <v>555.5</v>
      </c>
      <c r="BB37" s="37">
        <v>0</v>
      </c>
      <c r="BC37" s="37">
        <v>397.2</v>
      </c>
      <c r="BD37" s="37">
        <v>0</v>
      </c>
      <c r="BE37" s="37">
        <v>443.3</v>
      </c>
      <c r="BF37" s="37">
        <v>0</v>
      </c>
      <c r="BG37" s="37">
        <v>360.2</v>
      </c>
      <c r="BH37" s="37">
        <v>0</v>
      </c>
      <c r="BI37" s="37">
        <v>405.1</v>
      </c>
      <c r="BJ37" s="37">
        <v>0</v>
      </c>
      <c r="BK37" s="37">
        <v>455</v>
      </c>
      <c r="BL37" s="37">
        <v>0</v>
      </c>
      <c r="BM37" s="37">
        <v>500.9</v>
      </c>
      <c r="BN37" s="37">
        <v>0</v>
      </c>
      <c r="BO37" s="37">
        <v>531.5</v>
      </c>
      <c r="BP37" s="37">
        <v>0</v>
      </c>
      <c r="BQ37" s="37">
        <v>495.1</v>
      </c>
      <c r="BR37" s="37">
        <v>0</v>
      </c>
      <c r="BS37" s="37">
        <v>548.1</v>
      </c>
      <c r="BT37" s="37"/>
      <c r="BU37" s="37">
        <v>568.4</v>
      </c>
      <c r="BV37" s="37"/>
      <c r="BW37" s="50">
        <v>569.9</v>
      </c>
      <c r="BX37" s="50"/>
      <c r="BY37" s="50">
        <v>595.20000000000005</v>
      </c>
      <c r="BZ37" s="50"/>
      <c r="CA37" s="50">
        <v>629</v>
      </c>
      <c r="CB37" s="50"/>
      <c r="CC37" s="50">
        <v>686.9</v>
      </c>
      <c r="CD37" s="37"/>
      <c r="CE37" s="50">
        <v>637.20000000000005</v>
      </c>
      <c r="CF37" s="37"/>
      <c r="CG37" s="50">
        <v>591.5</v>
      </c>
      <c r="CH37" s="50"/>
      <c r="CI37" s="50">
        <v>665.5</v>
      </c>
      <c r="CJ37" s="50"/>
      <c r="CK37" s="50">
        <v>613.4</v>
      </c>
      <c r="CL37" s="50"/>
      <c r="CM37" s="50">
        <v>684.5</v>
      </c>
      <c r="CN37" s="50"/>
      <c r="CO37" s="50">
        <v>758.7</v>
      </c>
      <c r="CP37" s="50"/>
      <c r="CQ37" s="50">
        <v>832.7</v>
      </c>
      <c r="CR37" s="50"/>
      <c r="CS37" s="50">
        <v>827.2</v>
      </c>
      <c r="CT37" s="50"/>
      <c r="CU37" s="50">
        <v>864.7</v>
      </c>
      <c r="CW37" s="50">
        <v>949.5</v>
      </c>
      <c r="CX37" s="50"/>
      <c r="CY37" s="50">
        <v>1035.4000000000001</v>
      </c>
      <c r="CZ37" s="50"/>
      <c r="DA37" s="50">
        <v>1042</v>
      </c>
      <c r="DB37" s="50"/>
      <c r="DC37" s="50">
        <v>1031.0999999999999</v>
      </c>
      <c r="DD37" s="50"/>
      <c r="DE37" s="50">
        <v>1112.5</v>
      </c>
      <c r="DF37" s="50"/>
      <c r="DG37" s="50">
        <v>1213.2</v>
      </c>
      <c r="DH37" s="50"/>
      <c r="DI37" s="50">
        <v>1390.3</v>
      </c>
      <c r="DJ37" s="50"/>
      <c r="DK37" s="50">
        <v>1509.3</v>
      </c>
      <c r="DL37" s="50"/>
      <c r="DM37" s="50">
        <v>1660.3</v>
      </c>
      <c r="DN37" s="50"/>
      <c r="DO37" s="50">
        <v>1811.3</v>
      </c>
      <c r="DP37" s="50"/>
      <c r="DQ37" s="50">
        <v>1836.1</v>
      </c>
      <c r="DR37" s="50"/>
      <c r="DS37" s="50">
        <v>1896.2</v>
      </c>
      <c r="DT37" s="50"/>
      <c r="DU37" s="50">
        <v>2060.6</v>
      </c>
      <c r="DV37" s="50"/>
      <c r="DW37" s="50">
        <v>2226</v>
      </c>
      <c r="DX37" s="50"/>
      <c r="DY37" s="50">
        <v>2196.6</v>
      </c>
      <c r="DZ37" s="50"/>
      <c r="EA37" s="50">
        <v>1807.7</v>
      </c>
      <c r="EB37" s="50"/>
      <c r="EC37" s="50">
        <v>1904.1</v>
      </c>
      <c r="ED37" s="50"/>
      <c r="EE37" s="50">
        <v>2146.1999999999998</v>
      </c>
      <c r="EF37" s="50"/>
      <c r="EG37" s="50">
        <v>2138.8000000000002</v>
      </c>
      <c r="EH37" s="50"/>
      <c r="EI37" s="50">
        <v>2207</v>
      </c>
      <c r="EJ37" s="50"/>
      <c r="EK37" s="50">
        <v>2241.1</v>
      </c>
      <c r="EL37" s="50"/>
      <c r="EM37" s="50">
        <v>1787</v>
      </c>
      <c r="EN37" s="50"/>
      <c r="EO37" s="50">
        <v>1626.7</v>
      </c>
      <c r="EP37" s="50"/>
      <c r="EQ37" s="50">
        <v>1418.7</v>
      </c>
      <c r="ER37" s="50"/>
      <c r="ES37" s="50">
        <v>1296.4000000000001</v>
      </c>
      <c r="ET37" s="50"/>
      <c r="EU37" s="50">
        <v>1356.7</v>
      </c>
      <c r="EW37" s="50">
        <v>1381.1</v>
      </c>
      <c r="EY37" s="50">
        <v>1473.3</v>
      </c>
      <c r="FA37" s="50">
        <v>1487.9</v>
      </c>
      <c r="FC37" s="50">
        <v>1432.4</v>
      </c>
      <c r="FD37" s="50"/>
      <c r="FE37" s="50">
        <v>1475.6</v>
      </c>
      <c r="FF37" s="50"/>
      <c r="FG37" s="50">
        <v>1349.8</v>
      </c>
      <c r="FH37" s="50">
        <v>1242.2</v>
      </c>
      <c r="FI37" s="50">
        <v>1321</v>
      </c>
      <c r="FJ37" s="50">
        <v>1414.7</v>
      </c>
      <c r="FK37" s="50">
        <v>1358.5</v>
      </c>
      <c r="FL37" s="50">
        <v>1184.3</v>
      </c>
      <c r="FM37" s="50">
        <v>1185.3</v>
      </c>
      <c r="FN37" s="50">
        <v>1119.2</v>
      </c>
      <c r="FO37" s="50">
        <v>1083.5999999999999</v>
      </c>
      <c r="FP37" s="105"/>
      <c r="FQ37" s="117"/>
    </row>
    <row r="38" spans="1:173" x14ac:dyDescent="0.2">
      <c r="A38" s="13" t="s">
        <v>107</v>
      </c>
      <c r="C38" s="62">
        <v>3.1</v>
      </c>
      <c r="D38" s="39">
        <v>0</v>
      </c>
      <c r="E38" s="37">
        <v>2.4</v>
      </c>
      <c r="F38" s="39">
        <v>0</v>
      </c>
      <c r="G38" s="37">
        <v>3.1</v>
      </c>
      <c r="H38" s="39">
        <v>0</v>
      </c>
      <c r="I38" s="37">
        <v>3</v>
      </c>
      <c r="J38" s="39">
        <v>0</v>
      </c>
      <c r="K38" s="37">
        <v>2.2000000000000002</v>
      </c>
      <c r="L38" s="39">
        <v>0</v>
      </c>
      <c r="M38" s="37">
        <v>2.2999999999999998</v>
      </c>
      <c r="N38" s="39">
        <v>0</v>
      </c>
      <c r="O38" s="37">
        <v>1.9</v>
      </c>
      <c r="P38" s="39">
        <v>0</v>
      </c>
      <c r="Q38" s="37">
        <v>0</v>
      </c>
      <c r="R38" s="39">
        <v>0</v>
      </c>
      <c r="S38" s="37">
        <v>0</v>
      </c>
      <c r="T38" s="39">
        <v>0</v>
      </c>
      <c r="U38" s="40">
        <v>-0.1</v>
      </c>
      <c r="V38" s="37">
        <v>0</v>
      </c>
      <c r="W38" s="40">
        <v>0</v>
      </c>
      <c r="X38" s="37">
        <v>0</v>
      </c>
      <c r="Y38" s="40">
        <v>0</v>
      </c>
      <c r="Z38" s="39">
        <v>0</v>
      </c>
      <c r="AA38" s="40">
        <v>0</v>
      </c>
      <c r="AB38" s="39">
        <v>0</v>
      </c>
      <c r="AC38" s="40">
        <v>0</v>
      </c>
      <c r="AD38" s="39">
        <v>0</v>
      </c>
      <c r="AE38" s="40">
        <v>0</v>
      </c>
      <c r="AF38" s="39">
        <v>0</v>
      </c>
      <c r="AG38" s="40">
        <v>0</v>
      </c>
      <c r="AH38" s="39">
        <v>0</v>
      </c>
      <c r="AI38" s="40">
        <v>0.1</v>
      </c>
      <c r="AJ38" s="39">
        <v>0</v>
      </c>
      <c r="AK38" s="40">
        <v>-0.2</v>
      </c>
      <c r="AL38" s="39">
        <v>0</v>
      </c>
      <c r="AM38" s="40">
        <v>-0.2</v>
      </c>
      <c r="AN38" s="39">
        <v>0</v>
      </c>
      <c r="AO38" s="40">
        <v>-2.6</v>
      </c>
      <c r="AP38" s="39">
        <v>0</v>
      </c>
      <c r="AQ38" s="40">
        <v>-2.2000000000000002</v>
      </c>
      <c r="AR38" s="37">
        <v>0</v>
      </c>
      <c r="AS38" s="40">
        <v>-1.6</v>
      </c>
      <c r="AT38" s="37">
        <v>0</v>
      </c>
      <c r="AU38" s="40">
        <v>-1.3</v>
      </c>
      <c r="AV38" s="37">
        <v>0</v>
      </c>
      <c r="AW38" s="40">
        <v>-0.9</v>
      </c>
      <c r="AX38" s="37">
        <v>0</v>
      </c>
      <c r="AY38" s="40">
        <v>-0.6</v>
      </c>
      <c r="AZ38" s="37">
        <v>0</v>
      </c>
      <c r="BA38" s="40">
        <v>-0.1</v>
      </c>
      <c r="BB38" s="37">
        <v>0</v>
      </c>
      <c r="BC38" s="40">
        <v>-0.1</v>
      </c>
      <c r="BD38" s="37">
        <v>0</v>
      </c>
      <c r="BE38" s="40">
        <v>-0.1</v>
      </c>
      <c r="BF38" s="37">
        <v>0</v>
      </c>
      <c r="BG38" s="40">
        <v>-0.1</v>
      </c>
      <c r="BH38" s="37">
        <v>0</v>
      </c>
      <c r="BI38" s="40">
        <v>0</v>
      </c>
      <c r="BJ38" s="37">
        <v>0</v>
      </c>
      <c r="BK38" s="40">
        <v>0</v>
      </c>
      <c r="BL38" s="37">
        <v>0</v>
      </c>
      <c r="BM38" s="40">
        <v>0</v>
      </c>
      <c r="BN38" s="37">
        <v>0</v>
      </c>
      <c r="BO38" s="40">
        <v>0</v>
      </c>
      <c r="BP38" s="37">
        <v>0</v>
      </c>
      <c r="BQ38" s="40">
        <v>0</v>
      </c>
      <c r="BR38" s="37">
        <v>0</v>
      </c>
      <c r="BS38" s="40">
        <v>0</v>
      </c>
      <c r="BT38" s="37"/>
      <c r="BU38" s="40">
        <v>-0.1</v>
      </c>
      <c r="BV38" s="37"/>
      <c r="BW38" s="51">
        <v>0</v>
      </c>
      <c r="BX38" s="50"/>
      <c r="BY38" s="51">
        <v>-0.2</v>
      </c>
      <c r="BZ38" s="50"/>
      <c r="CA38" s="51">
        <v>-0.2</v>
      </c>
      <c r="CB38" s="50"/>
      <c r="CC38" s="51">
        <v>-0.2</v>
      </c>
      <c r="CD38" s="37"/>
      <c r="CE38" s="51">
        <v>-0.1</v>
      </c>
      <c r="CF38" s="37"/>
      <c r="CG38" s="51">
        <v>0</v>
      </c>
      <c r="CH38" s="51"/>
      <c r="CI38" s="51">
        <v>-0.1</v>
      </c>
      <c r="CJ38" s="51"/>
      <c r="CK38" s="51">
        <v>-0.1</v>
      </c>
      <c r="CL38" s="51"/>
      <c r="CM38" s="51">
        <v>0.2</v>
      </c>
      <c r="CN38" s="51"/>
      <c r="CO38" s="51">
        <v>0</v>
      </c>
      <c r="CP38" s="51"/>
      <c r="CQ38" s="51">
        <v>0.1</v>
      </c>
      <c r="CR38" s="51"/>
      <c r="CS38" s="51">
        <v>-0.1</v>
      </c>
      <c r="CT38" s="51"/>
      <c r="CU38" s="51">
        <v>0.3</v>
      </c>
      <c r="CW38" s="51">
        <v>0.4</v>
      </c>
      <c r="CX38" s="51"/>
      <c r="CY38" s="51">
        <v>0.3</v>
      </c>
      <c r="CZ38" s="51"/>
      <c r="DA38" s="51">
        <v>-0.2</v>
      </c>
      <c r="DB38" s="51"/>
      <c r="DC38" s="51">
        <v>-0.1</v>
      </c>
      <c r="DD38" s="51"/>
      <c r="DE38" s="51">
        <v>0</v>
      </c>
      <c r="DF38" s="51"/>
      <c r="DG38" s="51">
        <v>0</v>
      </c>
      <c r="DH38" s="51"/>
      <c r="DI38" s="51">
        <v>-0.2</v>
      </c>
      <c r="DJ38" s="51"/>
      <c r="DK38" s="51">
        <v>-0.5</v>
      </c>
      <c r="DL38" s="51"/>
      <c r="DM38" s="51">
        <v>-0.6</v>
      </c>
      <c r="DN38" s="51"/>
      <c r="DO38" s="51">
        <v>-0.6</v>
      </c>
      <c r="DP38" s="51"/>
      <c r="DQ38" s="51">
        <v>-0.3</v>
      </c>
      <c r="DR38" s="51"/>
      <c r="DS38" s="51">
        <v>0.3</v>
      </c>
      <c r="DT38" s="51"/>
      <c r="DU38" s="51">
        <v>0.8</v>
      </c>
      <c r="DV38" s="51"/>
      <c r="DW38" s="51">
        <v>0.9</v>
      </c>
      <c r="DX38" s="51"/>
      <c r="DY38" s="51">
        <v>0.8</v>
      </c>
      <c r="DZ38" s="51"/>
      <c r="EA38" s="51">
        <v>0.7</v>
      </c>
      <c r="EB38" s="51"/>
      <c r="EC38" s="51">
        <v>1.9</v>
      </c>
      <c r="ED38" s="51"/>
      <c r="EE38" s="51">
        <v>1.7</v>
      </c>
      <c r="EF38" s="51"/>
      <c r="EG38" s="51">
        <v>1.6</v>
      </c>
      <c r="EH38" s="51"/>
      <c r="EI38" s="51">
        <v>0.9</v>
      </c>
      <c r="EJ38" s="51"/>
      <c r="EK38" s="51">
        <v>0.9</v>
      </c>
      <c r="EL38" s="51"/>
      <c r="EM38" s="51">
        <v>0.7</v>
      </c>
      <c r="EN38" s="51"/>
      <c r="EO38" s="51">
        <v>0.2</v>
      </c>
      <c r="EP38" s="51"/>
      <c r="EQ38" s="51">
        <v>-1.5</v>
      </c>
      <c r="ER38" s="51"/>
      <c r="ES38" s="51">
        <v>-2.2000000000000002</v>
      </c>
      <c r="ET38" s="51"/>
      <c r="EU38" s="51">
        <v>-3.4</v>
      </c>
      <c r="EV38" s="107"/>
      <c r="EW38" s="51">
        <v>-2.9</v>
      </c>
      <c r="EX38" s="107"/>
      <c r="EY38" s="51">
        <v>-2.1</v>
      </c>
      <c r="EZ38" s="107"/>
      <c r="FA38" s="51">
        <v>-2.7</v>
      </c>
      <c r="FB38" s="107"/>
      <c r="FC38" s="51">
        <v>-2.9</v>
      </c>
      <c r="FD38" s="51"/>
      <c r="FE38" s="51">
        <v>-1</v>
      </c>
      <c r="FF38" s="51"/>
      <c r="FG38" s="51">
        <v>-1.2</v>
      </c>
      <c r="FH38" s="51">
        <v>-1.2</v>
      </c>
      <c r="FI38" s="51">
        <v>0.9</v>
      </c>
      <c r="FJ38" s="51">
        <v>-0.3</v>
      </c>
      <c r="FK38" s="51">
        <v>0.6</v>
      </c>
      <c r="FL38" s="51">
        <v>1</v>
      </c>
      <c r="FM38" s="51">
        <v>1.1000000000000001</v>
      </c>
      <c r="FN38" s="51">
        <v>1</v>
      </c>
      <c r="FO38" s="51">
        <v>0.3</v>
      </c>
      <c r="FP38" s="105"/>
      <c r="FQ38" s="117"/>
    </row>
    <row r="39" spans="1:173" x14ac:dyDescent="0.2">
      <c r="A39" s="15" t="s">
        <v>67</v>
      </c>
      <c r="C39" s="68">
        <v>305.60000000000002</v>
      </c>
      <c r="D39" s="39">
        <v>0</v>
      </c>
      <c r="E39" s="43">
        <v>322.89999999999998</v>
      </c>
      <c r="F39" s="39">
        <v>0</v>
      </c>
      <c r="G39" s="43">
        <v>288.10000000000002</v>
      </c>
      <c r="H39" s="39">
        <v>0</v>
      </c>
      <c r="I39" s="43">
        <v>300.89999999999998</v>
      </c>
      <c r="J39" s="39">
        <v>0</v>
      </c>
      <c r="K39" s="43">
        <v>316.7</v>
      </c>
      <c r="L39" s="39">
        <v>0</v>
      </c>
      <c r="M39" s="43">
        <v>334.5</v>
      </c>
      <c r="N39" s="39">
        <v>0</v>
      </c>
      <c r="O39" s="43">
        <v>349.2</v>
      </c>
      <c r="P39" s="39">
        <v>0</v>
      </c>
      <c r="Q39" s="43">
        <v>373</v>
      </c>
      <c r="R39" s="39">
        <v>0</v>
      </c>
      <c r="S39" s="43">
        <v>286.3</v>
      </c>
      <c r="T39" s="39">
        <v>0</v>
      </c>
      <c r="U39" s="40">
        <v>301.8</v>
      </c>
      <c r="V39" s="37">
        <v>0</v>
      </c>
      <c r="W39" s="40">
        <v>206.9</v>
      </c>
      <c r="X39" s="37">
        <v>0</v>
      </c>
      <c r="Y39" s="40">
        <v>210.3</v>
      </c>
      <c r="Z39" s="39">
        <v>0</v>
      </c>
      <c r="AA39" s="40">
        <v>226.9</v>
      </c>
      <c r="AB39" s="39">
        <v>0</v>
      </c>
      <c r="AC39" s="40">
        <v>239.9</v>
      </c>
      <c r="AD39" s="39">
        <v>0</v>
      </c>
      <c r="AE39" s="40">
        <v>249.8</v>
      </c>
      <c r="AF39" s="39">
        <v>0</v>
      </c>
      <c r="AG39" s="40">
        <v>265.5</v>
      </c>
      <c r="AH39" s="39">
        <v>0</v>
      </c>
      <c r="AI39" s="40">
        <v>285.89999999999998</v>
      </c>
      <c r="AJ39" s="39">
        <v>0</v>
      </c>
      <c r="AK39" s="40">
        <v>297.7</v>
      </c>
      <c r="AL39" s="39">
        <v>0</v>
      </c>
      <c r="AM39" s="40">
        <v>319.7</v>
      </c>
      <c r="AN39" s="39">
        <v>0</v>
      </c>
      <c r="AO39" s="40">
        <v>337.8</v>
      </c>
      <c r="AP39" s="39">
        <v>0</v>
      </c>
      <c r="AQ39" s="40">
        <v>368.4</v>
      </c>
      <c r="AR39" s="37">
        <v>0</v>
      </c>
      <c r="AS39" s="37">
        <v>407.2</v>
      </c>
      <c r="AT39" s="37">
        <v>0</v>
      </c>
      <c r="AU39" s="40">
        <v>451.6</v>
      </c>
      <c r="AV39" s="37">
        <v>0</v>
      </c>
      <c r="AW39" s="40">
        <v>498.2</v>
      </c>
      <c r="AX39" s="37">
        <v>0</v>
      </c>
      <c r="AY39" s="40">
        <v>530.79999999999995</v>
      </c>
      <c r="AZ39" s="37">
        <v>0</v>
      </c>
      <c r="BA39" s="40">
        <v>581.6</v>
      </c>
      <c r="BB39" s="37">
        <v>0</v>
      </c>
      <c r="BC39" s="40">
        <v>424.4</v>
      </c>
      <c r="BD39" s="37">
        <v>0</v>
      </c>
      <c r="BE39" s="40">
        <v>474.5</v>
      </c>
      <c r="BF39" s="37">
        <v>0</v>
      </c>
      <c r="BG39" s="40">
        <v>395.3</v>
      </c>
      <c r="BH39" s="37">
        <v>0</v>
      </c>
      <c r="BI39" s="40">
        <v>441.9</v>
      </c>
      <c r="BJ39" s="37">
        <v>0</v>
      </c>
      <c r="BK39" s="40">
        <v>493.3</v>
      </c>
      <c r="BL39" s="37">
        <v>0</v>
      </c>
      <c r="BM39" s="40">
        <v>540</v>
      </c>
      <c r="BN39" s="37">
        <v>0</v>
      </c>
      <c r="BO39" s="40">
        <v>572.6</v>
      </c>
      <c r="BP39" s="37">
        <v>0</v>
      </c>
      <c r="BQ39" s="40">
        <v>540.4</v>
      </c>
      <c r="BR39" s="37">
        <v>0</v>
      </c>
      <c r="BS39" s="40">
        <v>597.79999999999995</v>
      </c>
      <c r="BT39" s="37"/>
      <c r="BU39" s="37">
        <v>621.9</v>
      </c>
      <c r="BV39" s="37"/>
      <c r="BW39" s="51">
        <v>624.6</v>
      </c>
      <c r="BX39" s="50"/>
      <c r="BY39" s="51">
        <v>653.9</v>
      </c>
      <c r="BZ39" s="50"/>
      <c r="CA39" s="51">
        <v>689.8</v>
      </c>
      <c r="CB39" s="50"/>
      <c r="CC39" s="51">
        <v>750.1</v>
      </c>
      <c r="CD39" s="37"/>
      <c r="CE39" s="51">
        <v>715</v>
      </c>
      <c r="CF39" s="37"/>
      <c r="CG39" s="51">
        <v>672.8</v>
      </c>
      <c r="CH39" s="51"/>
      <c r="CI39" s="51">
        <v>748.5</v>
      </c>
      <c r="CJ39" s="51"/>
      <c r="CK39" s="51">
        <v>702.2</v>
      </c>
      <c r="CL39" s="51"/>
      <c r="CM39" s="51">
        <v>777.3</v>
      </c>
      <c r="CN39" s="51"/>
      <c r="CO39" s="51">
        <v>853.9</v>
      </c>
      <c r="CP39" s="51"/>
      <c r="CQ39" s="52">
        <v>931.3</v>
      </c>
      <c r="CR39" s="51"/>
      <c r="CS39" s="51">
        <v>928.1</v>
      </c>
      <c r="CT39" s="51"/>
      <c r="CU39" s="51">
        <v>991.4</v>
      </c>
      <c r="CV39" s="102"/>
      <c r="CW39" s="51">
        <f>SUM(CW34:CW38)</f>
        <v>1078.1000000000001</v>
      </c>
      <c r="CX39" s="51"/>
      <c r="CY39" s="51">
        <f>SUM(CY34:CY38)</f>
        <v>1165.7</v>
      </c>
      <c r="CZ39" s="51"/>
      <c r="DA39" s="51">
        <f>SUM(DA34:DA38)</f>
        <v>1173.7</v>
      </c>
      <c r="DB39" s="51"/>
      <c r="DC39" s="51">
        <f>SUM(DC34:DC38)</f>
        <v>1163.8</v>
      </c>
      <c r="DD39" s="51"/>
      <c r="DE39" s="51">
        <v>1248.2</v>
      </c>
      <c r="DF39" s="51"/>
      <c r="DG39" s="51">
        <v>1351.8</v>
      </c>
      <c r="DH39" s="51"/>
      <c r="DI39" s="51">
        <f>+SUM(DI34:DI38)</f>
        <v>1535.8</v>
      </c>
      <c r="DJ39" s="51"/>
      <c r="DK39" s="51">
        <f>+SUM(DK34:DK38)</f>
        <v>1656.6999999999998</v>
      </c>
      <c r="DL39" s="51"/>
      <c r="DM39" s="51">
        <f>+SUM(DM34:DM38)</f>
        <v>1809.6</v>
      </c>
      <c r="DN39" s="51"/>
      <c r="DO39" s="51">
        <f>+SUM(DO34:DO38)</f>
        <v>1963.3</v>
      </c>
      <c r="DP39" s="51"/>
      <c r="DQ39" s="51">
        <f>+SUM(DQ34:DQ38)</f>
        <v>1990.8999999999999</v>
      </c>
      <c r="DR39" s="51"/>
      <c r="DS39" s="51">
        <f>+SUM(DS34:DS38)</f>
        <v>2048.9</v>
      </c>
      <c r="DT39" s="51"/>
      <c r="DU39" s="51">
        <f>+SUM(DU34:DU38)</f>
        <v>2215.3000000000002</v>
      </c>
      <c r="DV39" s="51"/>
      <c r="DW39" s="51">
        <f>+SUM(DW34:DW38)</f>
        <v>2382.8000000000002</v>
      </c>
      <c r="DX39" s="51"/>
      <c r="DY39" s="51">
        <f>+SUM(DY34:DY38)</f>
        <v>2355.3000000000002</v>
      </c>
      <c r="DZ39" s="51"/>
      <c r="EA39" s="51">
        <f>+SUM(EA34:EA38)</f>
        <v>1966.1000000000001</v>
      </c>
      <c r="EB39" s="51"/>
      <c r="EC39" s="51">
        <f>+SUM(EC34:EC38)</f>
        <v>2065.1</v>
      </c>
      <c r="ED39" s="51"/>
      <c r="EE39" s="51">
        <f>+SUM(EE34:EE38)</f>
        <v>2308.4999999999995</v>
      </c>
      <c r="EF39" s="51"/>
      <c r="EG39" s="51">
        <f>+SUM(EG34:EG38)</f>
        <v>2302.5</v>
      </c>
      <c r="EH39" s="51"/>
      <c r="EI39" s="51">
        <f>+SUM(EI34:EI38)</f>
        <v>2369.8000000000002</v>
      </c>
      <c r="EJ39" s="51"/>
      <c r="EK39" s="51">
        <f>+SUM(EK34:EK38)</f>
        <v>2393</v>
      </c>
      <c r="EL39" s="51"/>
      <c r="EM39" s="51">
        <f>+SUM(EM34:EM38)</f>
        <v>1953.8</v>
      </c>
      <c r="EN39" s="51"/>
      <c r="EO39" s="51">
        <f>+SUM(EO34:EO38)</f>
        <v>1824.2</v>
      </c>
      <c r="EP39" s="51"/>
      <c r="EQ39" s="51">
        <f>+SUM(EQ34:EQ38)</f>
        <v>1628.8</v>
      </c>
      <c r="ER39" s="51"/>
      <c r="ES39" s="51">
        <f>+SUM(ES34:ES38)</f>
        <v>1520.1000000000001</v>
      </c>
      <c r="ET39" s="51"/>
      <c r="EU39" s="51">
        <f>+SUM(EU34:EU38)</f>
        <v>1589.2</v>
      </c>
      <c r="EV39" s="108"/>
      <c r="EW39" s="51">
        <f>SUM(EW34:EW38)</f>
        <v>1623.9999999999998</v>
      </c>
      <c r="EX39" s="108"/>
      <c r="EY39" s="51">
        <f>SUM(EY34:EY38)</f>
        <v>1723.4</v>
      </c>
      <c r="EZ39" s="108"/>
      <c r="FA39" s="51">
        <f>SUM(FA34:FA38)</f>
        <v>1747</v>
      </c>
      <c r="FB39" s="108"/>
      <c r="FC39" s="51">
        <f>SUM(FC34:FC38)</f>
        <v>1700.9</v>
      </c>
      <c r="FD39" s="51"/>
      <c r="FE39" s="51">
        <f>SUM(FE34:FE38)</f>
        <v>1753.6999999999998</v>
      </c>
      <c r="FF39" s="51"/>
      <c r="FG39" s="51">
        <f>SUM(FG34:FG38)</f>
        <v>1652.2</v>
      </c>
      <c r="FH39" s="51">
        <f>SUM(FH34:FH38)</f>
        <v>1554.9</v>
      </c>
      <c r="FI39" s="51">
        <f>SUM(FI34:FI38)</f>
        <v>1646.5</v>
      </c>
      <c r="FJ39" s="51">
        <f>SUM(FJ33:FJ38)</f>
        <v>1749.6000000000001</v>
      </c>
      <c r="FK39" s="51">
        <f>SUM(FK33:FK38)</f>
        <v>1710.8999999999999</v>
      </c>
      <c r="FL39" s="51">
        <f>SUM(FL34:FL38)</f>
        <v>1554.7</v>
      </c>
      <c r="FM39" s="51">
        <f>SUM(FM34:FM38)</f>
        <v>1578.6</v>
      </c>
      <c r="FN39" s="51">
        <f>SUM(FN34:FN38)</f>
        <v>1523.6000000000001</v>
      </c>
      <c r="FO39" s="51">
        <f>SUM(FO34:FO38)</f>
        <v>1514.1</v>
      </c>
      <c r="FP39" s="105"/>
      <c r="FQ39" s="117"/>
    </row>
    <row r="40" spans="1:173" ht="15" thickBot="1" x14ac:dyDescent="0.25">
      <c r="A40" s="15" t="s">
        <v>66</v>
      </c>
      <c r="C40" s="66">
        <v>560.9</v>
      </c>
      <c r="D40" s="39">
        <v>0</v>
      </c>
      <c r="E40" s="63">
        <v>577.9</v>
      </c>
      <c r="F40" s="39">
        <v>0</v>
      </c>
      <c r="G40" s="63">
        <v>581.5</v>
      </c>
      <c r="H40" s="39">
        <v>0</v>
      </c>
      <c r="I40" s="63">
        <v>591.29999999999995</v>
      </c>
      <c r="J40" s="39">
        <v>0</v>
      </c>
      <c r="K40" s="63">
        <v>617.70000000000005</v>
      </c>
      <c r="L40" s="39">
        <v>0</v>
      </c>
      <c r="M40" s="63">
        <v>633.4</v>
      </c>
      <c r="N40" s="39">
        <v>0</v>
      </c>
      <c r="O40" s="63">
        <v>639.4</v>
      </c>
      <c r="P40" s="39">
        <v>0</v>
      </c>
      <c r="Q40" s="63">
        <v>619.4</v>
      </c>
      <c r="R40" s="39">
        <v>0</v>
      </c>
      <c r="S40" s="63">
        <v>640.9</v>
      </c>
      <c r="T40" s="39">
        <v>0</v>
      </c>
      <c r="U40" s="63">
        <v>650.6</v>
      </c>
      <c r="V40" s="37">
        <v>0</v>
      </c>
      <c r="W40" s="63">
        <v>752.2</v>
      </c>
      <c r="X40" s="37">
        <v>0</v>
      </c>
      <c r="Y40" s="63">
        <v>725.2</v>
      </c>
      <c r="Z40" s="39">
        <v>0</v>
      </c>
      <c r="AA40" s="63">
        <v>812.9</v>
      </c>
      <c r="AB40" s="39">
        <v>0</v>
      </c>
      <c r="AC40" s="63">
        <v>856.6</v>
      </c>
      <c r="AD40" s="39">
        <v>0</v>
      </c>
      <c r="AE40" s="63">
        <v>871.2</v>
      </c>
      <c r="AF40" s="39">
        <v>0</v>
      </c>
      <c r="AG40" s="63">
        <v>942.2</v>
      </c>
      <c r="AH40" s="39">
        <v>0</v>
      </c>
      <c r="AI40" s="63">
        <v>1079.8</v>
      </c>
      <c r="AJ40" s="39">
        <v>0</v>
      </c>
      <c r="AK40" s="63">
        <v>1152.0999999999999</v>
      </c>
      <c r="AL40" s="39">
        <v>0</v>
      </c>
      <c r="AM40" s="63">
        <v>1170.4000000000001</v>
      </c>
      <c r="AN40" s="39">
        <v>0</v>
      </c>
      <c r="AO40" s="63">
        <v>1139.4000000000001</v>
      </c>
      <c r="AP40" s="39">
        <v>0</v>
      </c>
      <c r="AQ40" s="63">
        <v>1177</v>
      </c>
      <c r="AR40" s="37">
        <v>0</v>
      </c>
      <c r="AS40" s="63">
        <v>1171.3</v>
      </c>
      <c r="AT40" s="37">
        <v>0</v>
      </c>
      <c r="AU40" s="63">
        <v>1177.9000000000001</v>
      </c>
      <c r="AV40" s="37">
        <v>0</v>
      </c>
      <c r="AW40" s="63">
        <v>1176.2</v>
      </c>
      <c r="AX40" s="37">
        <v>0</v>
      </c>
      <c r="AY40" s="63">
        <v>1227.8</v>
      </c>
      <c r="AZ40" s="37">
        <v>0</v>
      </c>
      <c r="BA40" s="63">
        <v>1254.8</v>
      </c>
      <c r="BB40" s="37">
        <v>0</v>
      </c>
      <c r="BC40" s="63">
        <v>1284.3</v>
      </c>
      <c r="BD40" s="37">
        <v>0</v>
      </c>
      <c r="BE40" s="63">
        <v>1343.5</v>
      </c>
      <c r="BF40" s="37">
        <v>0</v>
      </c>
      <c r="BG40" s="63">
        <v>1492.1</v>
      </c>
      <c r="BH40" s="37">
        <v>0</v>
      </c>
      <c r="BI40" s="63">
        <v>1581.7</v>
      </c>
      <c r="BJ40" s="37">
        <v>0</v>
      </c>
      <c r="BK40" s="63">
        <v>1670.7</v>
      </c>
      <c r="BL40" s="37">
        <v>0</v>
      </c>
      <c r="BM40" s="63">
        <v>1758.6</v>
      </c>
      <c r="BN40" s="37">
        <v>0</v>
      </c>
      <c r="BO40" s="63">
        <v>1955</v>
      </c>
      <c r="BP40" s="37">
        <v>0</v>
      </c>
      <c r="BQ40" s="63">
        <v>2002.9</v>
      </c>
      <c r="BR40" s="37">
        <v>0</v>
      </c>
      <c r="BS40" s="63">
        <v>2103.3000000000002</v>
      </c>
      <c r="BT40" s="37"/>
      <c r="BU40" s="63">
        <v>2133.1999999999998</v>
      </c>
      <c r="BV40" s="37"/>
      <c r="BW40" s="63">
        <v>2248.3000000000002</v>
      </c>
      <c r="BX40" s="37"/>
      <c r="BY40" s="78">
        <v>2315.3000000000002</v>
      </c>
      <c r="BZ40" s="50"/>
      <c r="CA40" s="78">
        <v>2385.1999999999998</v>
      </c>
      <c r="CB40" s="50"/>
      <c r="CC40" s="78">
        <v>2433.4</v>
      </c>
      <c r="CD40" s="37"/>
      <c r="CE40" s="78">
        <v>2573.6999999999998</v>
      </c>
      <c r="CF40" s="37"/>
      <c r="CG40" s="78">
        <v>2627.6</v>
      </c>
      <c r="CH40" s="78"/>
      <c r="CI40" s="78">
        <v>2722.5</v>
      </c>
      <c r="CJ40" s="78"/>
      <c r="CK40" s="78">
        <v>2785.4</v>
      </c>
      <c r="CL40" s="78"/>
      <c r="CM40" s="78">
        <v>3127.1</v>
      </c>
      <c r="CN40" s="78"/>
      <c r="CO40" s="78">
        <v>3132.5</v>
      </c>
      <c r="CP40" s="78"/>
      <c r="CQ40" s="78">
        <v>3375.6</v>
      </c>
      <c r="CR40" s="78"/>
      <c r="CS40" s="78">
        <v>3389.4</v>
      </c>
      <c r="CT40" s="78"/>
      <c r="CU40" s="78">
        <v>3704</v>
      </c>
      <c r="CV40" s="103"/>
      <c r="CW40" s="78">
        <f>CW39+CW31</f>
        <v>4024.3999999999996</v>
      </c>
      <c r="CX40" s="78"/>
      <c r="CY40" s="78">
        <f>CY31+CY39</f>
        <v>4093.1000000000004</v>
      </c>
      <c r="CZ40" s="78"/>
      <c r="DA40" s="78">
        <f>DA31+DA39</f>
        <v>4218</v>
      </c>
      <c r="DB40" s="78"/>
      <c r="DC40" s="78">
        <f>DC31+DC39</f>
        <v>4556.7000000000007</v>
      </c>
      <c r="DD40" s="78"/>
      <c r="DE40" s="78">
        <v>4727.8</v>
      </c>
      <c r="DF40" s="78"/>
      <c r="DG40" s="78">
        <v>4826.8999999999996</v>
      </c>
      <c r="DH40" s="78"/>
      <c r="DI40" s="78">
        <f>+DI31+DI39</f>
        <v>4985.6000000000004</v>
      </c>
      <c r="DJ40" s="78"/>
      <c r="DK40" s="78">
        <f>+DK31+DK39</f>
        <v>5534</v>
      </c>
      <c r="DL40" s="78"/>
      <c r="DM40" s="78">
        <f>+DM31+DM39</f>
        <v>5874.2999999999993</v>
      </c>
      <c r="DN40" s="78"/>
      <c r="DO40" s="78">
        <f>+DO31+DO39</f>
        <v>6244.1</v>
      </c>
      <c r="DP40" s="78"/>
      <c r="DQ40" s="78">
        <f>+DQ31+DQ39</f>
        <v>6237.4</v>
      </c>
      <c r="DR40" s="78"/>
      <c r="DS40" s="78">
        <f>+DS31+DS39</f>
        <v>6749.9</v>
      </c>
      <c r="DT40" s="78"/>
      <c r="DU40" s="78">
        <f>+DU31+DU39</f>
        <v>6908.5000000000009</v>
      </c>
      <c r="DV40" s="78"/>
      <c r="DW40" s="78">
        <f>+DW31+DW39</f>
        <v>7071</v>
      </c>
      <c r="DX40" s="78"/>
      <c r="DY40" s="78">
        <f>+DY31+DY39</f>
        <v>7423.2</v>
      </c>
      <c r="DZ40" s="78"/>
      <c r="EA40" s="78">
        <f>+EA31+EA39</f>
        <v>7259.6</v>
      </c>
      <c r="EB40" s="78"/>
      <c r="EC40" s="78">
        <f>+EC31+EC39</f>
        <v>7337.6</v>
      </c>
      <c r="ED40" s="78"/>
      <c r="EE40" s="78">
        <f>+EE31+EE39</f>
        <v>7421.5</v>
      </c>
      <c r="EF40" s="78"/>
      <c r="EG40" s="78">
        <f>+EG31+EG39</f>
        <v>7489</v>
      </c>
      <c r="EH40" s="78"/>
      <c r="EI40" s="78">
        <f>+EI31+EI39</f>
        <v>7706.9000000000005</v>
      </c>
      <c r="EJ40" s="78"/>
      <c r="EK40" s="78">
        <f>+EK31+EK39</f>
        <v>7801.4000000000005</v>
      </c>
      <c r="EL40" s="78"/>
      <c r="EM40" s="78">
        <f>+EM31+EM39</f>
        <v>7199</v>
      </c>
      <c r="EN40" s="78"/>
      <c r="EO40" s="78">
        <f>+EO31+EO39</f>
        <v>7050.9</v>
      </c>
      <c r="EP40" s="78"/>
      <c r="EQ40" s="78">
        <f>+EQ31+EQ39</f>
        <v>7038.3</v>
      </c>
      <c r="ER40" s="78"/>
      <c r="ES40" s="78">
        <f>+ES31+ES39</f>
        <v>6978.4999999999991</v>
      </c>
      <c r="ET40" s="78"/>
      <c r="EU40" s="78">
        <f>+EU31+EU39</f>
        <v>6892.4</v>
      </c>
      <c r="EV40" s="103"/>
      <c r="EW40" s="78">
        <f>+EW31+EW39</f>
        <v>6904.7</v>
      </c>
      <c r="EX40" s="103"/>
      <c r="EY40" s="78">
        <f>+EY31+EY39</f>
        <v>7154.9</v>
      </c>
      <c r="EZ40" s="103"/>
      <c r="FA40" s="78">
        <f>+FA31+FA39</f>
        <v>7205.5</v>
      </c>
      <c r="FB40" s="103"/>
      <c r="FC40" s="78">
        <f>+FC31+FC39</f>
        <v>7397.1</v>
      </c>
      <c r="FD40" s="78"/>
      <c r="FE40" s="78">
        <f>+FE31+FE39</f>
        <v>7610.1999999999989</v>
      </c>
      <c r="FF40" s="78"/>
      <c r="FG40" s="78">
        <f>FG31+FG39</f>
        <v>8097.0000000000009</v>
      </c>
      <c r="FH40" s="78">
        <f>+FH39+FH31</f>
        <v>8255.4</v>
      </c>
      <c r="FI40" s="78">
        <f t="shared" ref="FI40:FN40" si="2">+FI31+FI39</f>
        <v>8683.2000000000007</v>
      </c>
      <c r="FJ40" s="78">
        <f t="shared" si="2"/>
        <v>8854.6</v>
      </c>
      <c r="FK40" s="78">
        <f t="shared" si="2"/>
        <v>9258</v>
      </c>
      <c r="FL40" s="78">
        <f t="shared" si="2"/>
        <v>8724.6</v>
      </c>
      <c r="FM40" s="78">
        <f t="shared" si="2"/>
        <v>8640.6</v>
      </c>
      <c r="FN40" s="78">
        <f t="shared" si="2"/>
        <v>8631.7000000000007</v>
      </c>
      <c r="FO40" s="78">
        <f>+FO39+FO31</f>
        <v>8694.6</v>
      </c>
      <c r="FP40" s="105"/>
      <c r="FQ40" s="117"/>
    </row>
    <row r="41" spans="1:173" s="46" customFormat="1" ht="15.75" thickTop="1" thickBot="1" x14ac:dyDescent="0.25">
      <c r="A41" s="72"/>
      <c r="B41" s="54"/>
      <c r="C41" s="74"/>
      <c r="D41" s="54"/>
      <c r="E41" s="73"/>
      <c r="F41" s="54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54"/>
      <c r="CE41" s="73"/>
      <c r="CF41" s="54"/>
      <c r="CG41" s="73"/>
      <c r="CH41" s="73"/>
      <c r="CI41" s="73"/>
      <c r="CJ41" s="73"/>
      <c r="CK41" s="54"/>
      <c r="CL41" s="54"/>
      <c r="CM41" s="54"/>
      <c r="CN41" s="54"/>
      <c r="CO41" s="54"/>
      <c r="CP41" s="54"/>
      <c r="CQ41" s="54"/>
      <c r="CR41" s="88"/>
      <c r="CS41" s="54"/>
      <c r="CT41" s="88"/>
      <c r="CU41" s="54"/>
      <c r="CV41" s="47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47"/>
      <c r="EW41" s="54"/>
      <c r="EX41" s="47"/>
      <c r="EY41" s="54"/>
      <c r="EZ41" s="47"/>
      <c r="FA41" s="54"/>
      <c r="FB41" s="47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106"/>
      <c r="FQ41" s="118"/>
    </row>
    <row r="42" spans="1:173" s="46" customFormat="1" x14ac:dyDescent="0.2">
      <c r="A42" s="48"/>
      <c r="B42" s="48"/>
      <c r="C42" s="75"/>
      <c r="D42" s="48"/>
      <c r="E42" s="76"/>
      <c r="F42" s="48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48"/>
      <c r="CE42" s="76"/>
      <c r="CF42" s="48"/>
      <c r="CG42" s="76"/>
      <c r="CH42" s="48"/>
      <c r="CI42" s="48"/>
      <c r="CJ42" s="48"/>
      <c r="CK42" s="80"/>
      <c r="CL42" s="80"/>
      <c r="CM42" s="80"/>
      <c r="CN42" s="80"/>
      <c r="CP42" s="80"/>
      <c r="CR42" s="80"/>
      <c r="CT42" s="80"/>
      <c r="FP42" s="118"/>
      <c r="FQ42" s="118"/>
    </row>
    <row r="43" spans="1:173" x14ac:dyDescent="0.2">
      <c r="CK43" s="80"/>
      <c r="CL43" s="80"/>
      <c r="CM43" s="80"/>
      <c r="CN43" s="80"/>
      <c r="CP43" s="80"/>
      <c r="CR43" s="80"/>
      <c r="CT43" s="80"/>
    </row>
    <row r="44" spans="1:173" x14ac:dyDescent="0.2">
      <c r="CK44" s="80"/>
      <c r="CL44" s="80"/>
      <c r="CM44" s="80"/>
      <c r="CN44" s="80"/>
      <c r="CP44" s="80"/>
      <c r="CR44" s="80"/>
      <c r="CT44" s="80"/>
    </row>
    <row r="45" spans="1:173" x14ac:dyDescent="0.2">
      <c r="CK45" s="80"/>
      <c r="CL45" s="80"/>
      <c r="CM45" s="80"/>
      <c r="CN45" s="80"/>
      <c r="CP45" s="80"/>
      <c r="CR45" s="80"/>
      <c r="CT45" s="80"/>
    </row>
    <row r="46" spans="1:173" x14ac:dyDescent="0.2">
      <c r="CK46" s="80"/>
      <c r="CL46" s="80"/>
      <c r="CM46" s="80"/>
      <c r="CN46" s="80"/>
      <c r="CP46" s="80"/>
      <c r="CR46" s="80"/>
      <c r="CT46" s="80"/>
    </row>
    <row r="47" spans="1:173" x14ac:dyDescent="0.2">
      <c r="CK47" s="80"/>
      <c r="CL47" s="80"/>
      <c r="CM47" s="80"/>
      <c r="CN47" s="80"/>
      <c r="CP47" s="80"/>
      <c r="CR47" s="80"/>
      <c r="CT47" s="80"/>
    </row>
    <row r="48" spans="1:173" x14ac:dyDescent="0.2">
      <c r="CK48" s="80"/>
      <c r="CL48" s="80"/>
      <c r="CM48" s="80"/>
      <c r="CN48" s="80"/>
      <c r="CP48" s="80"/>
      <c r="CR48" s="80"/>
      <c r="CT48" s="80"/>
    </row>
    <row r="49" spans="89:98" x14ac:dyDescent="0.2">
      <c r="CK49" s="80"/>
      <c r="CL49" s="80"/>
      <c r="CM49" s="80"/>
      <c r="CN49" s="80"/>
      <c r="CP49" s="80"/>
      <c r="CR49" s="80"/>
      <c r="CT49" s="80"/>
    </row>
  </sheetData>
  <mergeCells count="4">
    <mergeCell ref="A4:AQ4"/>
    <mergeCell ref="A1:CI1"/>
    <mergeCell ref="A2:CI2"/>
    <mergeCell ref="A3:CI3"/>
  </mergeCells>
  <phoneticPr fontId="5" type="noConversion"/>
  <pageMargins left="0.25" right="0.25" top="1" bottom="1" header="0.5" footer="0.5"/>
  <pageSetup scale="40" fitToWidth="2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0dfcab7-6e07-4495-94bc-b7420f08e7a3}" enabled="1" method="Standard" siteId="{0138c00a-98ed-4bcc-87e5-02f8062f4f3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 - Consolidated</vt:lpstr>
      <vt:lpstr>Balance Sheet Summary</vt:lpstr>
      <vt:lpstr>'Balance Sheet Summary'!Print_Titles</vt:lpstr>
      <vt:lpstr>'Income Statement - Consolidated'!Print_Titles</vt:lpstr>
    </vt:vector>
  </TitlesOfParts>
  <Company>Credit Acceptance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rbarthel</dc:creator>
  <cp:lastModifiedBy>Kristen Fiaschetti</cp:lastModifiedBy>
  <cp:lastPrinted>2013-10-30T12:45:20Z</cp:lastPrinted>
  <dcterms:created xsi:type="dcterms:W3CDTF">2008-02-21T21:59:08Z</dcterms:created>
  <dcterms:modified xsi:type="dcterms:W3CDTF">2026-05-04T18:52:07Z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